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อ้อน\เอกสารปี 2568\วิชาการ\Bookmark\ปลายภาค 2.2568\แบบประเมินสมรรถนะผู้เรียน\"/>
    </mc:Choice>
  </mc:AlternateContent>
  <xr:revisionPtr revIDLastSave="0" documentId="13_ncr:1_{B11591E4-9DD9-4012-B8DF-03F16B03F776}" xr6:coauthVersionLast="47" xr6:coauthVersionMax="47" xr10:uidLastSave="{00000000-0000-0000-0000-000000000000}"/>
  <bookViews>
    <workbookView xWindow="-120" yWindow="-120" windowWidth="24240" windowHeight="13140" firstSheet="3" activeTab="9" xr2:uid="{00000000-000D-0000-FFFF-FFFF00000000}"/>
  </bookViews>
  <sheets>
    <sheet name="คู่มือการใช้งาน" sheetId="1" r:id="rId1"/>
    <sheet name="สมรรถนะสำคัญและตัวบ่งชี้" sheetId="3" r:id="rId2"/>
    <sheet name="student m.5.1" sheetId="2" r:id="rId3"/>
    <sheet name="sum m.5.1" sheetId="8" r:id="rId4"/>
    <sheet name="student m.5.2" sheetId="6" r:id="rId5"/>
    <sheet name="sum m.5.2" sheetId="9" r:id="rId6"/>
    <sheet name="student m.5.3" sheetId="7" r:id="rId7"/>
    <sheet name="sum m.5.3" sheetId="10" r:id="rId8"/>
    <sheet name="student m.5.4" sheetId="11" r:id="rId9"/>
    <sheet name="sum m.5.4" sheetId="13" r:id="rId10"/>
  </sheets>
  <definedNames>
    <definedName name="_xlnm.Print_Titles" localSheetId="2">'student m.5.1'!$1:$4</definedName>
  </definedName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HfUm9eXXNatOXj2zKGE6fneSKai/YIj88AloUL7orJA="/>
    </ext>
  </extLst>
</workbook>
</file>

<file path=xl/calcChain.xml><?xml version="1.0" encoding="utf-8"?>
<calcChain xmlns="http://schemas.openxmlformats.org/spreadsheetml/2006/main">
  <c r="K33" i="7" l="1"/>
  <c r="L33" i="7" s="1"/>
  <c r="J9" i="8"/>
  <c r="J8" i="8"/>
  <c r="J7" i="8"/>
  <c r="J6" i="8"/>
  <c r="H9" i="8"/>
  <c r="H8" i="8"/>
  <c r="H7" i="8"/>
  <c r="H6" i="8"/>
  <c r="F9" i="8"/>
  <c r="F8" i="8"/>
  <c r="F7" i="8"/>
  <c r="F6" i="8"/>
  <c r="D9" i="8"/>
  <c r="D8" i="8"/>
  <c r="D7" i="8"/>
  <c r="D6" i="8"/>
  <c r="B9" i="8"/>
  <c r="B8" i="8"/>
  <c r="B7" i="8"/>
  <c r="B6" i="8"/>
  <c r="J9" i="9"/>
  <c r="J8" i="9"/>
  <c r="J7" i="9"/>
  <c r="J6" i="9"/>
  <c r="H9" i="9"/>
  <c r="H8" i="9"/>
  <c r="H7" i="9"/>
  <c r="H6" i="9"/>
  <c r="F9" i="9"/>
  <c r="F8" i="9"/>
  <c r="F7" i="9"/>
  <c r="F6" i="9"/>
  <c r="D9" i="9"/>
  <c r="D8" i="9"/>
  <c r="D7" i="9"/>
  <c r="D6" i="9"/>
  <c r="B9" i="9"/>
  <c r="B8" i="9"/>
  <c r="B7" i="9"/>
  <c r="B6" i="9"/>
  <c r="J9" i="10"/>
  <c r="J8" i="10"/>
  <c r="J7" i="10"/>
  <c r="J6" i="10"/>
  <c r="H9" i="10"/>
  <c r="H8" i="10"/>
  <c r="H7" i="10"/>
  <c r="H6" i="10"/>
  <c r="F9" i="10"/>
  <c r="F8" i="10"/>
  <c r="F7" i="10"/>
  <c r="F6" i="10"/>
  <c r="D9" i="10"/>
  <c r="D8" i="10"/>
  <c r="D7" i="10"/>
  <c r="D6" i="10"/>
  <c r="B9" i="10"/>
  <c r="B8" i="10"/>
  <c r="B7" i="10"/>
  <c r="B6" i="10"/>
  <c r="K32" i="7"/>
  <c r="L32" i="7" s="1"/>
  <c r="L31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4" i="2"/>
  <c r="L25" i="2"/>
  <c r="L26" i="2"/>
  <c r="L28" i="2"/>
  <c r="L29" i="2"/>
  <c r="L30" i="2"/>
  <c r="K31" i="2"/>
  <c r="F9" i="13"/>
  <c r="F8" i="13"/>
  <c r="F7" i="13"/>
  <c r="K28" i="7" l="1"/>
  <c r="L28" i="7" s="1"/>
  <c r="K29" i="7"/>
  <c r="L29" i="7"/>
  <c r="K30" i="7"/>
  <c r="L30" i="7"/>
  <c r="K31" i="7"/>
  <c r="L31" i="7"/>
  <c r="K26" i="6" l="1"/>
  <c r="L26" i="6"/>
  <c r="K27" i="6"/>
  <c r="K28" i="6"/>
  <c r="L28" i="6"/>
  <c r="K29" i="6"/>
  <c r="L29" i="6"/>
  <c r="K30" i="6"/>
  <c r="L30" i="6" s="1"/>
  <c r="J9" i="13"/>
  <c r="J8" i="13"/>
  <c r="J7" i="13"/>
  <c r="J6" i="13"/>
  <c r="H9" i="13"/>
  <c r="H8" i="13"/>
  <c r="H7" i="13"/>
  <c r="H6" i="13"/>
  <c r="F6" i="13"/>
  <c r="D9" i="13"/>
  <c r="D8" i="13"/>
  <c r="D7" i="13"/>
  <c r="D6" i="13"/>
  <c r="B9" i="13"/>
  <c r="B8" i="13"/>
  <c r="B7" i="13"/>
  <c r="B6" i="13"/>
  <c r="K22" i="11"/>
  <c r="L22" i="11" s="1"/>
  <c r="K21" i="11"/>
  <c r="L21" i="11" s="1"/>
  <c r="K20" i="11"/>
  <c r="L20" i="11" s="1"/>
  <c r="K19" i="11"/>
  <c r="L19" i="11" s="1"/>
  <c r="K18" i="11"/>
  <c r="L18" i="11" s="1"/>
  <c r="K17" i="11"/>
  <c r="L17" i="11" s="1"/>
  <c r="K16" i="11"/>
  <c r="L16" i="11" s="1"/>
  <c r="K15" i="11"/>
  <c r="L15" i="11" s="1"/>
  <c r="K14" i="11"/>
  <c r="L14" i="11" s="1"/>
  <c r="K13" i="11"/>
  <c r="L13" i="11" s="1"/>
  <c r="K12" i="11"/>
  <c r="L12" i="11" s="1"/>
  <c r="K11" i="11"/>
  <c r="L11" i="11" s="1"/>
  <c r="K10" i="11"/>
  <c r="L10" i="11" s="1"/>
  <c r="K9" i="11"/>
  <c r="L9" i="11" s="1"/>
  <c r="K8" i="11"/>
  <c r="L8" i="11" s="1"/>
  <c r="K7" i="11"/>
  <c r="L7" i="11" s="1"/>
  <c r="K6" i="11"/>
  <c r="L6" i="11" s="1"/>
  <c r="K5" i="11"/>
  <c r="L5" i="11" s="1"/>
  <c r="K5" i="2"/>
  <c r="L5" i="2" s="1"/>
  <c r="K6" i="2"/>
  <c r="L7" i="7"/>
  <c r="L25" i="7"/>
  <c r="L20" i="6"/>
  <c r="K27" i="7"/>
  <c r="L27" i="7" s="1"/>
  <c r="K26" i="7"/>
  <c r="L26" i="7" s="1"/>
  <c r="K25" i="7"/>
  <c r="K24" i="7"/>
  <c r="L24" i="7" s="1"/>
  <c r="K23" i="7"/>
  <c r="L23" i="7" s="1"/>
  <c r="K22" i="7"/>
  <c r="L22" i="7" s="1"/>
  <c r="K21" i="7"/>
  <c r="L21" i="7" s="1"/>
  <c r="K20" i="7"/>
  <c r="L20" i="7" s="1"/>
  <c r="K19" i="7"/>
  <c r="L19" i="7" s="1"/>
  <c r="K18" i="7"/>
  <c r="L18" i="7" s="1"/>
  <c r="K17" i="7"/>
  <c r="L17" i="7" s="1"/>
  <c r="K16" i="7"/>
  <c r="L16" i="7" s="1"/>
  <c r="K15" i="7"/>
  <c r="L15" i="7" s="1"/>
  <c r="K14" i="7"/>
  <c r="L14" i="7" s="1"/>
  <c r="K13" i="7"/>
  <c r="L13" i="7" s="1"/>
  <c r="K12" i="7"/>
  <c r="L12" i="7" s="1"/>
  <c r="K11" i="7"/>
  <c r="L11" i="7" s="1"/>
  <c r="K10" i="7"/>
  <c r="L10" i="7" s="1"/>
  <c r="K9" i="7"/>
  <c r="L9" i="7" s="1"/>
  <c r="K8" i="7"/>
  <c r="L8" i="7" s="1"/>
  <c r="K7" i="7"/>
  <c r="K6" i="7"/>
  <c r="L6" i="7" s="1"/>
  <c r="K5" i="7"/>
  <c r="K25" i="6"/>
  <c r="L25" i="6" s="1"/>
  <c r="K24" i="6"/>
  <c r="L24" i="6" s="1"/>
  <c r="K23" i="6"/>
  <c r="L23" i="6" s="1"/>
  <c r="K22" i="6"/>
  <c r="L22" i="6" s="1"/>
  <c r="K21" i="6"/>
  <c r="L21" i="6" s="1"/>
  <c r="K20" i="6"/>
  <c r="K19" i="6"/>
  <c r="L19" i="6" s="1"/>
  <c r="K18" i="6"/>
  <c r="L18" i="6" s="1"/>
  <c r="K17" i="6"/>
  <c r="L17" i="6" s="1"/>
  <c r="K16" i="6"/>
  <c r="L16" i="6" s="1"/>
  <c r="K15" i="6"/>
  <c r="L15" i="6" s="1"/>
  <c r="K14" i="6"/>
  <c r="L14" i="6" s="1"/>
  <c r="K13" i="6"/>
  <c r="L13" i="6" s="1"/>
  <c r="K12" i="6"/>
  <c r="L12" i="6" s="1"/>
  <c r="K11" i="6"/>
  <c r="L11" i="6" s="1"/>
  <c r="K10" i="6"/>
  <c r="L10" i="6" s="1"/>
  <c r="K9" i="6"/>
  <c r="L9" i="6" s="1"/>
  <c r="K8" i="6"/>
  <c r="L8" i="6" s="1"/>
  <c r="K7" i="6"/>
  <c r="K6" i="6"/>
  <c r="L6" i="6" s="1"/>
  <c r="K5" i="6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L23" i="2" s="1"/>
  <c r="K24" i="2"/>
  <c r="K25" i="2"/>
  <c r="K26" i="2"/>
  <c r="K27" i="2"/>
  <c r="K28" i="2"/>
  <c r="K29" i="2"/>
  <c r="K30" i="2"/>
  <c r="F14" i="10" l="1"/>
  <c r="H14" i="10"/>
  <c r="B14" i="10"/>
  <c r="D14" i="10"/>
  <c r="L5" i="6"/>
  <c r="D14" i="9"/>
  <c r="H14" i="9"/>
  <c r="B14" i="9"/>
  <c r="F14" i="9"/>
  <c r="H14" i="8"/>
  <c r="F14" i="8"/>
  <c r="D14" i="8"/>
  <c r="B14" i="8"/>
  <c r="L27" i="2"/>
  <c r="A14" i="8" s="1"/>
  <c r="A14" i="13"/>
  <c r="L7" i="6"/>
  <c r="A14" i="9" s="1"/>
  <c r="H14" i="13"/>
  <c r="F14" i="13"/>
  <c r="D14" i="13"/>
  <c r="B14" i="13"/>
  <c r="L27" i="6"/>
  <c r="L5" i="7"/>
  <c r="A14" i="10" s="1"/>
  <c r="B15" i="13" l="1"/>
  <c r="D15" i="13"/>
  <c r="H15" i="13"/>
  <c r="F15" i="13"/>
  <c r="D15" i="9"/>
  <c r="F15" i="9"/>
  <c r="B15" i="9"/>
  <c r="H15" i="9"/>
  <c r="F15" i="10"/>
  <c r="D15" i="10"/>
  <c r="H15" i="10"/>
  <c r="B15" i="10"/>
  <c r="D15" i="8"/>
  <c r="B15" i="8"/>
  <c r="F15" i="8"/>
  <c r="H1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00000000-0006-0000-0100-000013000000}">
      <text>
        <r>
          <rPr>
            <sz val="11"/>
            <color theme="1"/>
            <rFont val="Calibri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0000000-0006-0000-0100-00000C000000}">
      <text>
        <r>
          <rPr>
            <sz val="11"/>
            <color theme="1"/>
            <rFont val="Calibri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00000000-0006-0000-0100-00000F000000}">
      <text>
        <r>
          <rPr>
            <sz val="11"/>
            <color theme="1"/>
            <rFont val="Calibri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00000000-0006-0000-0100-000016000000}">
      <text>
        <r>
          <rPr>
            <sz val="11"/>
            <color theme="1"/>
            <rFont val="Calibri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00000000-0006-0000-0100-00000E000000}">
      <text>
        <r>
          <rPr>
            <sz val="11"/>
            <color theme="1"/>
            <rFont val="Calibri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XWHbsmZ5EEu9Ojc70xWO+7id3U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428DE0B2-3BDE-420A-BB6A-CD06F277B772}">
      <text>
        <r>
          <rPr>
            <sz val="11"/>
            <color theme="1"/>
            <rFont val="Calibri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1F8F352-F335-4905-A63C-D69642E59AC4}">
      <text>
        <r>
          <rPr>
            <sz val="11"/>
            <color theme="1"/>
            <rFont val="Calibri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36489C60-5819-4859-81A6-903D819B73F1}">
      <text>
        <r>
          <rPr>
            <sz val="11"/>
            <color theme="1"/>
            <rFont val="Calibri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C8896E76-63B6-46BA-9FEA-AF2B0E8F2CDD}">
      <text>
        <r>
          <rPr>
            <sz val="11"/>
            <color theme="1"/>
            <rFont val="Calibri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79145E50-C4C0-4167-8F70-694645A86FFC}">
      <text>
        <r>
          <rPr>
            <sz val="11"/>
            <color theme="1"/>
            <rFont val="Calibri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E0C43B5E-C69C-4719-80B1-DE4824D6BF63}">
      <text>
        <r>
          <rPr>
            <sz val="11"/>
            <color theme="1"/>
            <rFont val="Calibri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8794E5D-358D-4650-975A-7AE06DD07111}">
      <text>
        <r>
          <rPr>
            <sz val="11"/>
            <color theme="1"/>
            <rFont val="Calibri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EE796319-C76E-4A92-A375-3B2AFD5FD38D}">
      <text>
        <r>
          <rPr>
            <sz val="11"/>
            <color theme="1"/>
            <rFont val="Calibri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B22812F4-CD49-4309-8A5D-E32C2749D69B}">
      <text>
        <r>
          <rPr>
            <sz val="11"/>
            <color theme="1"/>
            <rFont val="Calibri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6B595787-3B0A-439D-8D06-F3451C86AB55}">
      <text>
        <r>
          <rPr>
            <sz val="11"/>
            <color theme="1"/>
            <rFont val="Calibri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A5D42FEA-4778-41DA-8207-E9B424510408}">
      <text>
        <r>
          <rPr>
            <sz val="11"/>
            <color theme="1"/>
            <rFont val="Calibri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D1EA3783-D0B1-490B-8270-239C72A77CC8}">
      <text>
        <r>
          <rPr>
            <sz val="11"/>
            <color theme="1"/>
            <rFont val="Calibri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E90300BA-D015-42CA-99A5-7622CBAE6108}">
      <text>
        <r>
          <rPr>
            <sz val="11"/>
            <color theme="1"/>
            <rFont val="Calibri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6881002C-3F28-471E-8038-D4BCCE737BA5}">
      <text>
        <r>
          <rPr>
            <sz val="11"/>
            <color theme="1"/>
            <rFont val="Calibri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5E64FA92-8D43-41F4-950C-E679D1DD88AA}">
      <text>
        <r>
          <rPr>
            <sz val="11"/>
            <color theme="1"/>
            <rFont val="Calibri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sharedStrings.xml><?xml version="1.0" encoding="utf-8"?>
<sst xmlns="http://schemas.openxmlformats.org/spreadsheetml/2006/main" count="468" uniqueCount="299">
  <si>
    <t>คู่มือการใช้แบบประเมินสมรรถนะสำคัญของผู้เรียน</t>
  </si>
  <si>
    <t>บันทึกแบบประเมิน ที่ Sheet student</t>
  </si>
  <si>
    <t xml:space="preserve">1. </t>
  </si>
  <si>
    <t>เมื่อกรอก ระดับคุณภาพของตัวชี้วัดให้กับนักเรียนครบทุกคนแล้ว  โปรแกรมจะสรุปผลการประเมินให้โดยอัตโนมัติ</t>
  </si>
  <si>
    <t>ห้อง</t>
  </si>
  <si>
    <t>เลขประจำตัว</t>
  </si>
  <si>
    <t>เลขที่</t>
  </si>
  <si>
    <t>ชื่อ-สกุล</t>
  </si>
  <si>
    <t>1. การสื่อสาร</t>
  </si>
  <si>
    <t>2. การคิด</t>
  </si>
  <si>
    <t>3. การแก้ปัญหา</t>
  </si>
  <si>
    <t>4. การใช้ทักษะชีวิต</t>
  </si>
  <si>
    <t>5. การใช้เทคโนโลยี</t>
  </si>
  <si>
    <t>สรุป</t>
  </si>
  <si>
    <t>ระดับคุณภาพ</t>
  </si>
  <si>
    <t>คน</t>
  </si>
  <si>
    <t>ร้อยละ</t>
  </si>
  <si>
    <t>สมรรถนะสำคัญของผู้เรียน</t>
  </si>
  <si>
    <t>คุณภาพผู้เรียนด้านสมรรถนะสำคัญของผู้เรียน </t>
  </si>
  <si>
    <t>ตามกรอบหลักสูตรแกนกลางการศึกษาขั้นพื้นฐาน พุทธศักราช 2551 </t>
  </si>
  <si>
    <t>รายการประเมินแต่ละสมรรถนะ</t>
  </si>
  <si>
    <t>              1.1  มีความสามารถในการรับ – ส่งสาร</t>
  </si>
  <si>
    <t>              1.2  มีความสามารถในการถ่ายทอดความรู้ ความคิด ความเข้าใจของตนเอง โดยใช้ภาษาอย่างเหมาะสม </t>
  </si>
  <si>
    <t>              1.3  ใช้วิธีการสื่อสารที่เหมาะสม</t>
  </si>
  <si>
    <t>              1.4  วิเคราะห์แสดงความคิดเห็นอย่างมีเหตุผล</t>
  </si>
  <si>
    <t>              1.5  เขียนบันทึกเหตุการณ์ประจำวันแล้วเล่าให้เพื่อนฟังได้</t>
  </si>
  <si>
    <t>              2.1  มีความสามารถในการคิดวิเคราะห์ สังเคราะห์</t>
  </si>
  <si>
    <t>              2.2  มีทักษะในการคิดนอกกรอบอย่างสร้างสรรค์</t>
  </si>
  <si>
    <t>              2.3  สามารถคิดอย่างมีวิจารณญาณ</t>
  </si>
  <si>
    <t>              2.4  มีความสามารถในการคิดอย่างมีระบบ</t>
  </si>
  <si>
    <t>              2.5  ตัดสินใจแก้ปัญหาเกี่ยวกับตนเองได้</t>
  </si>
  <si>
    <t>              3.1  สามารถแก้ปัญหาและอุปสรรคต่าง ๆ ที่เผชิญได้</t>
  </si>
  <si>
    <t>              3.2  ใช้เหตุผลในการแก้ปัญหา</t>
  </si>
  <si>
    <t>              3.3  เข้าใจความสัมพันธ์และการเปลี่ยนแปลงในสังคม</t>
  </si>
  <si>
    <t>              3.4  แสวงหาความรู้ ประยุกต์ความรู้มาใช้ในการป้องกันและแก้ไขปัญหา</t>
  </si>
  <si>
    <t>              3.5  สามารถตัดสินใจได้เหมาะสมตามวัย</t>
  </si>
  <si>
    <t>              4.1  เรียนรู้ด้วยตนเองได้เหมาะสมตามวัย</t>
  </si>
  <si>
    <t>              4.2  สามารถทำงานกลุ่มร่วมกับผู้อื่นได้</t>
  </si>
  <si>
    <t>              4.3  นำความรู้ที่ได้ไปใช้ประโยชน์ในชีวิตประจำวัน</t>
  </si>
  <si>
    <t>              4.4  จัดการปัญหาและความขัดแย้งได้เหมาะสม</t>
  </si>
  <si>
    <t>              4.5  หลีกเลี่ยงพฤติกรรมไม่พึงประสงค์ที่ส่งผลกระทบต่อตนเอง</t>
  </si>
  <si>
    <t>              5.1  เลือกและใช้เทคโนโลยีได้เหมาะสมตามวัย</t>
  </si>
  <si>
    <t>              5.2  มีทักษะกระบวนการทางเทคโนโลยี</t>
  </si>
  <si>
    <t>              5.3  สามารถนำเทคโนโลยีไปใช้พัฒนาตนเอง</t>
  </si>
  <si>
    <t>              5.4  ใช้เทคโนโลยีในการแก้ปัญหาอย่างสร้างสรรค์</t>
  </si>
  <si>
    <t>              5.5  มีคุณธรรม จริยธรรมในการใช้เทคโนโลยี</t>
  </si>
  <si>
    <r>
      <t>1. ความสามารถในการสื่อสาร</t>
    </r>
    <r>
      <rPr>
        <sz val="16"/>
        <color theme="1"/>
        <rFont val="TH SarabunPSK"/>
        <family val="2"/>
      </rPr>
      <t> หมายถึง ใช้ภาษาถ่ายทอดความคิด ความรู้ ความเข้าใจ ความรู้สึก และทัศนะของตนเอง เพื่อเปลี่ยนข้อมูลข่าวสารและประสบการณ์อันจะเป็นประโยชน์ต่อการพัฒนาตนเองและสังคม รวมทั้งการเจรจาต่อรองเพื่อขจัดและลดปัญหาความขัดแย้งต่าง ๆ การเลือกรับหรือไม่รับข้อมูลข่าวสารด้วยหลักเหตุผลและความถูกต้อง ตลอดจนการเลือกใช้วิธีการสื่อสารที่มีประสิทธิภาพโดยคำนึงถึงผลกระทบที่มีต่อตนเองและสังคม</t>
    </r>
  </si>
  <si>
    <r>
      <t>2. ความสามารถในการคิด</t>
    </r>
    <r>
      <rPr>
        <sz val="16"/>
        <color theme="1"/>
        <rFont val="TH SarabunPSK"/>
        <family val="2"/>
      </rPr>
      <t> หมายถึง รู้จักคิดวิเคราะห์ คิดสังเคราะห์ คิดอย่างสร้างสรรค์ คิดอย่างมีวิจารณญาณ และคิดเป็นระบบ เพื่อนำไปสู่การสร้างองค์ความรู้หรือสารสนเทศ เพื่อการตัดสินใจเกี่ยวกับตนเองและสังคมได้อย่างเหมาะสม</t>
    </r>
  </si>
  <si>
    <r>
      <t>3. ความสามารถในการแก้ปัญหา </t>
    </r>
    <r>
      <rPr>
        <sz val="16"/>
        <color theme="1"/>
        <rFont val="TH SarabunPSK"/>
        <family val="2"/>
      </rPr>
      <t>หมายถึง เข้าใจความสัมพันธ์และการเปลี่ยนแปลงของเหตุการณ์ต่าง ๆ ในสังคมแสวงหาความรู้ ประยุกต์ความรู้มาใช้ในการป้องกัน และแก้ไขปัญหาได้อย่างถูกต้องเหมาะสมบนพื้นฐานของหลักเหตุผลคุณธรรมและข้อมูลสารสนเทศ รวมทั้งตัดสินใจที่มีประสิทธิภาพ โดยคำนึงถึงผลกระทบที่เกิดขึ้นต่อตนเอง สังคมและสิ่งแวดล้อม</t>
    </r>
  </si>
  <si>
    <r>
      <t>4. ความสามารถในการใช้ทักษะชีวิต </t>
    </r>
    <r>
      <rPr>
        <sz val="16"/>
        <color theme="1"/>
        <rFont val="TH SarabunPSK"/>
        <family val="2"/>
      </rPr>
      <t>หมายถึง ใช้กระบวนการต่าง ๆ ในการดำเนินชีวิตประจำวัน เรียนรู้ด้วยตนเองต่อเนื่อง ทำงานและอยู่ร่วมกันในสังคมด้วยการสร้างเสริมความสัมพันธ์อันดีระหว่างบุคคล จัดการปัญหาและความขัดแย้งต่าง ๆอย่างเหมาะสม รู้จักปรับตัวให้ทันกับการเปลี่ยนแปลงของสังคมสภาพแวดล้อม และหลีกเลี่ยงพฤติกรรมไม่พึงประสงค์ที่ส่งผลกระทบต่อตนเองและผู้อื่น</t>
    </r>
  </si>
  <si>
    <r>
      <t>5. ความสามารถในการใช้เทคโนโลยี</t>
    </r>
    <r>
      <rPr>
        <sz val="16"/>
        <color theme="1"/>
        <rFont val="TH SarabunPSK"/>
        <family val="2"/>
      </rPr>
      <t> หมายถึง รู้จักเลือกและใช้เทคโนโลยีด้านต่าง ๆ ทักษะกระบวนการทางเทคโนโลยี เพื่อการพัฒนาตนเองและสังคมในด้านการเรียนรู้ การสื่อสาร การทำงาน การแก้ปัญหาอย่างสร้างสรรค์ ถูกต้องเหมาะสมและมีคุณธรรม</t>
    </r>
  </si>
  <si>
    <r>
      <t>         </t>
    </r>
    <r>
      <rPr>
        <b/>
        <sz val="16"/>
        <color theme="1"/>
        <rFont val="TH SarabunPSK"/>
        <family val="2"/>
      </rPr>
      <t>1. ความสามารถในการสื่อสาร    </t>
    </r>
  </si>
  <si>
    <r>
      <t>         </t>
    </r>
    <r>
      <rPr>
        <b/>
        <sz val="16"/>
        <color theme="1"/>
        <rFont val="TH SarabunPSK"/>
        <family val="2"/>
      </rPr>
      <t>2.  ความสามารถในการคิด        </t>
    </r>
  </si>
  <si>
    <r>
      <t>        </t>
    </r>
    <r>
      <rPr>
        <b/>
        <sz val="16"/>
        <color theme="1"/>
        <rFont val="TH SarabunPSK"/>
        <family val="2"/>
      </rPr>
      <t> 3. ความสามารถในการแก้ปัญหา  </t>
    </r>
  </si>
  <si>
    <r>
      <t>          </t>
    </r>
    <r>
      <rPr>
        <b/>
        <sz val="16"/>
        <color theme="1"/>
        <rFont val="TH SarabunPSK"/>
        <family val="2"/>
      </rPr>
      <t>4. ความสามารถในการใช้ทักษะชีวิต</t>
    </r>
    <r>
      <rPr>
        <sz val="16"/>
        <color theme="1"/>
        <rFont val="TH SarabunPSK"/>
        <family val="2"/>
      </rPr>
      <t>         </t>
    </r>
  </si>
  <si>
    <r>
      <t>          </t>
    </r>
    <r>
      <rPr>
        <b/>
        <sz val="16"/>
        <color theme="1"/>
        <rFont val="TH SarabunPSK"/>
        <family val="2"/>
      </rPr>
      <t>5. ความสามารถในการใช้เทคโนโลยี    </t>
    </r>
    <r>
      <rPr>
        <sz val="16"/>
        <color theme="1"/>
        <rFont val="TH SarabunPSK"/>
        <family val="2"/>
      </rPr>
      <t>     </t>
    </r>
  </si>
  <si>
    <t>ชั้น ม.</t>
  </si>
  <si>
    <t>สรุปผลการประเมินรายด้าน</t>
  </si>
  <si>
    <t>ระดับ</t>
  </si>
  <si>
    <t>การสื่อสาร</t>
  </si>
  <si>
    <t>การคิด</t>
  </si>
  <si>
    <t>การแก้ปัญหา</t>
  </si>
  <si>
    <t>การใช้ทักษะชีวิต</t>
  </si>
  <si>
    <t>การใช้เทคโนโลยี</t>
  </si>
  <si>
    <t>3=ดีเยี่ยม</t>
  </si>
  <si>
    <t>2= ดี</t>
  </si>
  <si>
    <t>1=พอใช้/ผ่าน</t>
  </si>
  <si>
    <t>0=ไม่ผ่าน</t>
  </si>
  <si>
    <t>ผลการประเมินสมรรถนะหลัก 5 ประการ</t>
  </si>
  <si>
    <t>จำวนนักเรียน</t>
  </si>
  <si>
    <t xml:space="preserve">    ดีเยี่ยม</t>
  </si>
  <si>
    <t xml:space="preserve">    ดี</t>
  </si>
  <si>
    <t xml:space="preserve">    พอใช้</t>
  </si>
  <si>
    <t xml:space="preserve">    ปรับปรุง</t>
  </si>
  <si>
    <t>ส่งไฟล์ ที่ ระบบไฟล์วิชาการ ---&gt; งานทะเบียน(bookmark) ---&gt; ปีการศึกษา --&gt; ภาคเรียน ---&gt; ปลายภาค ---&gt; ส่ง Bookmark    หรือ 
https://drive.google.com/drive/folders/11Mljwt3SthsfILeGomS-0EOT79diApaw</t>
  </si>
  <si>
    <t>พิมพ์ใส่เล่ม ปพ.5  ดังนี้</t>
  </si>
  <si>
    <t>1. พิมพ์ Sheet  (student…) ใส่ต่อจาก อ่าน คิด วิเคราะห์ เขียน  (ใบสุดท้าย)</t>
  </si>
  <si>
    <t>2.</t>
  </si>
  <si>
    <t>3.</t>
  </si>
  <si>
    <t>4.</t>
  </si>
  <si>
    <t>5.</t>
  </si>
  <si>
    <t>6.</t>
  </si>
  <si>
    <t xml:space="preserve">ดาวโหลดรายชื่อนักเรียนที่ เวปไซด์วิชาการ     หรือ    https://www.rwps.ac.th/wichakan/  </t>
  </si>
  <si>
    <r>
      <t xml:space="preserve">บันทึก  โดยใช้ คำสั่ง แฟ้ม/บันทึกเป็น  ตั้งชื่อ ไฟล์  </t>
    </r>
    <r>
      <rPr>
        <b/>
        <sz val="16"/>
        <color rgb="FFFF0000"/>
        <rFont val="Angsana New"/>
        <family val="1"/>
      </rPr>
      <t>รหัส Book markครู_รหัสวิชา</t>
    </r>
    <r>
      <rPr>
        <sz val="16"/>
        <color theme="1"/>
        <rFont val="Angsana New"/>
        <family val="1"/>
      </rPr>
      <t xml:space="preserve">    ( ตัวอย่าง  </t>
    </r>
    <r>
      <rPr>
        <b/>
        <sz val="16"/>
        <color rgb="FFFF0000"/>
        <rFont val="Angsana New"/>
        <family val="1"/>
      </rPr>
      <t>T739_ว30295</t>
    </r>
    <r>
      <rPr>
        <sz val="16"/>
        <color theme="1"/>
        <rFont val="Angsana New"/>
        <family val="1"/>
      </rPr>
      <t xml:space="preserve"> )</t>
    </r>
  </si>
  <si>
    <t xml:space="preserve">           ดีเยี่ยม               -  พฤติกรรมที่ปฏิบัติชัดเจนและสม่ำเสมอ   ให้     3 คะแนน</t>
  </si>
  <si>
    <t xml:space="preserve">           พอใช้/ผ่าน          -  พฤติกรรมที่ปฏิบัติชัดเจนและสม่ำเสมอ    ให้    1 คะแนน</t>
  </si>
  <si>
    <r>
      <t xml:space="preserve">กรอกระดับคุณภาพ </t>
    </r>
    <r>
      <rPr>
        <b/>
        <sz val="16"/>
        <color rgb="FFFF0000"/>
        <rFont val="Angsana New"/>
        <family val="1"/>
      </rPr>
      <t>0-3</t>
    </r>
    <r>
      <rPr>
        <sz val="16"/>
        <color theme="1"/>
        <rFont val="Angsana New"/>
        <family val="1"/>
      </rPr>
      <t xml:space="preserve">  (0 = ปรับปรุง,    1 = พอใช้,    2 = ดี,    3 = ดีเยี่ยม)  ในช่องตัวชี้วัด ของนักเรียนแต่ละคน โปรแกรมจะประมวลผลระดับคุณภาพให้เอง </t>
    </r>
  </si>
  <si>
    <t xml:space="preserve">2. พิมพ์ใบสรุป (sum.....) ต่อจากปกหน้า </t>
  </si>
  <si>
    <t xml:space="preserve">           ดี                     -  พฤติกรรมที่ปฏิบัติชัดเจนและบ่อยครั้ง    ให้     2 คะแนน</t>
  </si>
  <si>
    <t xml:space="preserve">           ปรับปรุง             -  ไม่เคยปบัติพฤติกรรม                       ให้     0 คะแนน</t>
  </si>
  <si>
    <t xml:space="preserve">    เกณฑ์การให้คะแนนระดับคุณภาพ</t>
  </si>
  <si>
    <t>04423</t>
  </si>
  <si>
    <t>นายธนะชัย    ไม้เกตุ</t>
  </si>
  <si>
    <t>04425</t>
  </si>
  <si>
    <t>นายณัฐดนัย    แสงสุวรรณ์</t>
  </si>
  <si>
    <t>04433</t>
  </si>
  <si>
    <t>นายวชิรวิชญ์    เหง้าพรมมินทร์</t>
  </si>
  <si>
    <t>04434</t>
  </si>
  <si>
    <t>นายสัชฌกร    เสือด้วง</t>
  </si>
  <si>
    <t>04437</t>
  </si>
  <si>
    <t>นางสาวกมลรัตน์    อุดันทร</t>
  </si>
  <si>
    <t>04443</t>
  </si>
  <si>
    <t>นางสาวตรีทิพยนิภา    ทาอาสา</t>
  </si>
  <si>
    <t>04448</t>
  </si>
  <si>
    <t>นางสาวพรรธิษา    ปิ่นมณี</t>
  </si>
  <si>
    <t>04449</t>
  </si>
  <si>
    <t>นางสาวเพ็นณิชา    เสือด้วง</t>
  </si>
  <si>
    <t>04450</t>
  </si>
  <si>
    <t>นางสาววิภาพร    ภูมิเมือง</t>
  </si>
  <si>
    <t>04476</t>
  </si>
  <si>
    <t>นางสาวชไมพร    ใชยปาละ</t>
  </si>
  <si>
    <t>04480</t>
  </si>
  <si>
    <t>นางสาวนิภาดา    แสนพล</t>
  </si>
  <si>
    <t>04490</t>
  </si>
  <si>
    <t>นางสาวสุรัตติกานต์    คุ้มเณร</t>
  </si>
  <si>
    <t>04547</t>
  </si>
  <si>
    <t>นางสาวฐิติวัฒน์    ศิริวัฒน์</t>
  </si>
  <si>
    <t>04550</t>
  </si>
  <si>
    <t>นางสาวนิธยาภรณ์    ร้อยตรอง</t>
  </si>
  <si>
    <t>04553</t>
  </si>
  <si>
    <t>นางสาวพัชญาวี    คุ้มเณร</t>
  </si>
  <si>
    <t>04555</t>
  </si>
  <si>
    <t>นางสาวภัทรวดี    ดวงดอก</t>
  </si>
  <si>
    <t>04560</t>
  </si>
  <si>
    <t>นางสาวสุจิตรา    อินเมฆ</t>
  </si>
  <si>
    <t>04598</t>
  </si>
  <si>
    <t>นางสาวปัทมพร    สหะชาติ</t>
  </si>
  <si>
    <t>05094</t>
  </si>
  <si>
    <t>นางสาวกัญญารัตน์    แซ่ลอ</t>
  </si>
  <si>
    <t>05095</t>
  </si>
  <si>
    <t>นางสาวฐิติมา    มณีเขียว</t>
  </si>
  <si>
    <t>05096</t>
  </si>
  <si>
    <t>นางสาวนันทพร    สุกเปล่ง</t>
  </si>
  <si>
    <t>05097</t>
  </si>
  <si>
    <t>นางสาวนันทวัน    สุกเปล่ง</t>
  </si>
  <si>
    <t>05098</t>
  </si>
  <si>
    <t>นางสาวปัณฑิตา    มาชู</t>
  </si>
  <si>
    <t>05100</t>
  </si>
  <si>
    <t>นางสาวภัทราพร    เมืองนนท์</t>
  </si>
  <si>
    <t>05101</t>
  </si>
  <si>
    <t>นางสาวสรีรเพ็ญ    มาชู</t>
  </si>
  <si>
    <t>05102</t>
  </si>
  <si>
    <t>นางสาวเอมมี่    สุริโย</t>
  </si>
  <si>
    <t>04421</t>
  </si>
  <si>
    <t>นายจาตุรนต์    จีนเพชร</t>
  </si>
  <si>
    <t>04422</t>
  </si>
  <si>
    <t>นายจิระศักดิ์    โพธิบัลลังก์</t>
  </si>
  <si>
    <t>04467</t>
  </si>
  <si>
    <t>นายภานุวัฒน์    กุลบุตร</t>
  </si>
  <si>
    <t>04530</t>
  </si>
  <si>
    <t>นายตติยะ    แจ่มหม้อ</t>
  </si>
  <si>
    <t>04542</t>
  </si>
  <si>
    <t>นายสัญญา    สมพงษ์</t>
  </si>
  <si>
    <t>04438</t>
  </si>
  <si>
    <t>นางสาวเขมจิรา    เกิดพงษ์</t>
  </si>
  <si>
    <t>04442</t>
  </si>
  <si>
    <t>นางสาวณัฐพร    สิงห์แรง</t>
  </si>
  <si>
    <t>04445</t>
  </si>
  <si>
    <t>นางสาวใบเตย    สดแช่ม</t>
  </si>
  <si>
    <t>04446</t>
  </si>
  <si>
    <t>นางสาวพชรมน    เพชรวงษ์</t>
  </si>
  <si>
    <t>04447</t>
  </si>
  <si>
    <t>นางสาวพนาวัลย์    สมอนาค</t>
  </si>
  <si>
    <t>04452</t>
  </si>
  <si>
    <t>นางสาวแสงรวี    โพธิ์ไกร</t>
  </si>
  <si>
    <t>04453</t>
  </si>
  <si>
    <t>นางสาวอรอินทุ์    เกิดพงษ์</t>
  </si>
  <si>
    <t>04454</t>
  </si>
  <si>
    <t>นางสาวอาภัสราณ์    ศิรินาค</t>
  </si>
  <si>
    <t>04455</t>
  </si>
  <si>
    <t>นางสาวอุทุมพร    สมอนาค</t>
  </si>
  <si>
    <t>04477</t>
  </si>
  <si>
    <t>นางสาวณัฐฐาพร    ธรรมสร</t>
  </si>
  <si>
    <t>04478</t>
  </si>
  <si>
    <t>นางสาวถาวริน    นามคุณ</t>
  </si>
  <si>
    <t>04488</t>
  </si>
  <si>
    <t>นางสาวศศิธร    คำประพันธ์</t>
  </si>
  <si>
    <t>04514</t>
  </si>
  <si>
    <t>นางสาวณัฐฑิฌา    ร้อยตรอง</t>
  </si>
  <si>
    <t>04515</t>
  </si>
  <si>
    <t>นางสาวนาตยา    ขันเเก้วทา</t>
  </si>
  <si>
    <t>04516</t>
  </si>
  <si>
    <t>นางสาวบุษยมาส    สมอนาค</t>
  </si>
  <si>
    <t>04517</t>
  </si>
  <si>
    <t>นางสาวพรนภา    ภูมิเมือง</t>
  </si>
  <si>
    <t>04522</t>
  </si>
  <si>
    <t>นางสาวยุพาพร    ระถาพล</t>
  </si>
  <si>
    <t>04526</t>
  </si>
  <si>
    <t>นางสาวสิริวิมล    มณีเขียว</t>
  </si>
  <si>
    <t>04599</t>
  </si>
  <si>
    <t>นางสาวสุวิดา    โมมีเพชร</t>
  </si>
  <si>
    <t>05099</t>
  </si>
  <si>
    <t>นางสาวพรทิวา    สุณาพรหม</t>
  </si>
  <si>
    <t>04424</t>
  </si>
  <si>
    <t>นายชาญชัย    กักโห้</t>
  </si>
  <si>
    <t>04429</t>
  </si>
  <si>
    <t>นายนพวิชญ์    พุ่มพวง</t>
  </si>
  <si>
    <t>04431</t>
  </si>
  <si>
    <t>นายปริพัตร    เกิดพงษ์</t>
  </si>
  <si>
    <t>04463</t>
  </si>
  <si>
    <t>นายธีรพงศ์    พันสาย</t>
  </si>
  <si>
    <t>04469</t>
  </si>
  <si>
    <t>นายวีรเทพ    กำแพงแก้ว</t>
  </si>
  <si>
    <t>04472</t>
  </si>
  <si>
    <t>นายสิทธิผล    ศรีสุขใส</t>
  </si>
  <si>
    <t>04497</t>
  </si>
  <si>
    <t>นายธนโชติ    ผุดสวัสดิ์</t>
  </si>
  <si>
    <t>04498</t>
  </si>
  <si>
    <t>นายธนากร    ชัยสงคราม</t>
  </si>
  <si>
    <t>04501</t>
  </si>
  <si>
    <t>นายพศวีร์    สุขประเสริฐ</t>
  </si>
  <si>
    <t>04502</t>
  </si>
  <si>
    <t>นายภาณุเดช    ชูชัย</t>
  </si>
  <si>
    <t>04506</t>
  </si>
  <si>
    <t>นายศักดิ์ดา    สังกะสินสู่</t>
  </si>
  <si>
    <t>04507</t>
  </si>
  <si>
    <t>นายศุภโชค    มาแจ้ง</t>
  </si>
  <si>
    <t>04508</t>
  </si>
  <si>
    <t>นายสิทธิศักดิ์    ม่วงมั่น</t>
  </si>
  <si>
    <t>04533</t>
  </si>
  <si>
    <t>นายธีรธร    เกิดพงษ์</t>
  </si>
  <si>
    <t>04539</t>
  </si>
  <si>
    <t>นายวรายุทธ    ทิมสี</t>
  </si>
  <si>
    <t>05093</t>
  </si>
  <si>
    <t>นายกลวัชร    คะระออม</t>
  </si>
  <si>
    <t>05105</t>
  </si>
  <si>
    <t>นายกิตติภูมิ    คำอินทร์</t>
  </si>
  <si>
    <t>04441</t>
  </si>
  <si>
    <t>นางสาวจุธารัตน์    แสนพล</t>
  </si>
  <si>
    <t>04444</t>
  </si>
  <si>
    <t>นางสาวนภาภรณ์    ทั่งทอง</t>
  </si>
  <si>
    <t>04487</t>
  </si>
  <si>
    <t>นางสาววันวิสาข์    จูมาศ</t>
  </si>
  <si>
    <t>04512</t>
  </si>
  <si>
    <t>นางสาวจิรัชญา    กำเนิดกลาง</t>
  </si>
  <si>
    <t>04545</t>
  </si>
  <si>
    <t>นางสาวกชกร    เกิดพงษ์</t>
  </si>
  <si>
    <t>04557</t>
  </si>
  <si>
    <t>นางสาววันเพ็ญ    เอี่ยมพงษ์</t>
  </si>
  <si>
    <t>04558</t>
  </si>
  <si>
    <t>นางสาววิศรุตา    ผิวผักแว่น</t>
  </si>
  <si>
    <t>04559</t>
  </si>
  <si>
    <t>นางสาวศศิประภา    แสนพล</t>
  </si>
  <si>
    <t>04603</t>
  </si>
  <si>
    <t>นางสาวเมธิณี    สุนทร</t>
  </si>
  <si>
    <t>04286</t>
  </si>
  <si>
    <t>นายธนทัต    ทิมสี</t>
  </si>
  <si>
    <t>04459</t>
  </si>
  <si>
    <t>นายดนัยเทพ    วันนา</t>
  </si>
  <si>
    <t>04460</t>
  </si>
  <si>
    <t>นายทรงโชติ    อาจจุฬา</t>
  </si>
  <si>
    <t>04464</t>
  </si>
  <si>
    <t>นายนพดล    แจ่มหม้อ</t>
  </si>
  <si>
    <t>04468</t>
  </si>
  <si>
    <t>นายรเมศ    น้อยพงษ์</t>
  </si>
  <si>
    <t>04471</t>
  </si>
  <si>
    <t>นายศิริวัฒน์    จูมาศ</t>
  </si>
  <si>
    <t>04473</t>
  </si>
  <si>
    <t>นายอนุรักษ์    สมอนาค</t>
  </si>
  <si>
    <t>04492</t>
  </si>
  <si>
    <t>นายจิรวัฒน์    มณีเขียว</t>
  </si>
  <si>
    <t>04495</t>
  </si>
  <si>
    <t>นายเดชาวัต    ดิษสวน</t>
  </si>
  <si>
    <t>04528</t>
  </si>
  <si>
    <t>นายชานน    ชุ่มเย็น</t>
  </si>
  <si>
    <t>04529</t>
  </si>
  <si>
    <t>นายณัฐวุฒิ    วีระมนต์</t>
  </si>
  <si>
    <t>04536</t>
  </si>
  <si>
    <t>นายพิรุณ    ทั่งทอง</t>
  </si>
  <si>
    <t>04540</t>
  </si>
  <si>
    <t>นายวุฒิพงษ์    ระถาพล</t>
  </si>
  <si>
    <t>04596</t>
  </si>
  <si>
    <t>นายวีระนนท์    สุจริตยั่งยืน</t>
  </si>
  <si>
    <t>04781</t>
  </si>
  <si>
    <t>นายธนากร    บดีรัฐ</t>
  </si>
  <si>
    <t>04962</t>
  </si>
  <si>
    <t>นายนันทวัฒน์    จิตรวิจารณ์</t>
  </si>
  <si>
    <t>05106</t>
  </si>
  <si>
    <t>นายวันเฉลิม    ปิ่นมณี</t>
  </si>
  <si>
    <t>05107</t>
  </si>
  <si>
    <t>นายพีรกาลต์    ก้อนพร</t>
  </si>
  <si>
    <t>05119</t>
  </si>
  <si>
    <t>นายมงคลชัย    ตรวจนอก</t>
  </si>
  <si>
    <t>05281</t>
  </si>
  <si>
    <t>นายชนะพล    ต้นเถา</t>
  </si>
  <si>
    <t>05284</t>
  </si>
  <si>
    <t>นายก้องภพ    พลปราบ</t>
  </si>
  <si>
    <t>04259</t>
  </si>
  <si>
    <t>นางสาวกฤษณา    ไชยศักดิ์</t>
  </si>
  <si>
    <t>04313</t>
  </si>
  <si>
    <t>นางสาวอภิญญา    จันทร์โสภา</t>
  </si>
  <si>
    <t>รหัสวิชา................................... ชั้นมัธยมศึกษาปีที่ 5 ห้อง 1 ปีการศึกษา 2568 ภาคเรียนที่ 2</t>
  </si>
  <si>
    <t>รหัสวิชา.................................. ชั้นมัธยมศึกษาปีที่ 5 ห้อง 1 ปีการศึกษา 2568 ภาคเรียนที่ 2</t>
  </si>
  <si>
    <t>รหัสวิชา................................... ชั้นมัธยมศึกษาปีที่ 5 ห้อง 2 ปีการศึกษา 2568 ภาคเรียนที่ 2</t>
  </si>
  <si>
    <t>รหัสวิชา.................................. ชั้นมัธยมศึกษาปีที่ 5 ห้อง 2 ปีการศึกษา 2568 ภาคเรียนที่ 2</t>
  </si>
  <si>
    <t>รหัสวิชา.................................. ชั้นมัธยมศึกษาปีที่ 5 ห้อง 3 ปีการศึกษา 2568 ภาคเรียนที่ 2</t>
  </si>
  <si>
    <t>รหัสวิชา................................... ชั้นมัธยมศึกษาปีที่ 5 ห้อง 3 ปีการศึกษา 2568 ภาคเรียนที่ 2</t>
  </si>
  <si>
    <t>รหัสวิชา..............ชั้นมัธยมศึกษาปีที่ 5 ห้อง 4 ปีการศึกษา 2568 ภาคเรียนที่ 2</t>
  </si>
  <si>
    <t>รหัสวิชา................ชั้นมัธยมศึกษาปีที่ 5 ห้อง 4 ปีการศึกษา 2568 ภาคเรียนที่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</si>
</sst>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name val="Calibri"/>
      <family val="2"/>
    </font>
    <font>
      <sz val="14"/>
      <color rgb="FF000000"/>
      <name val="TH SarabunPSK"/>
      <family val="2"/>
    </font>
    <font>
      <b/>
      <sz val="16"/>
      <color theme="1"/>
      <name val="TH Sarabun PSK"/>
    </font>
    <font>
      <sz val="16"/>
      <color theme="1"/>
      <name val="TH Sarabun 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Angsana New"/>
      <family val="1"/>
    </font>
    <font>
      <sz val="16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20"/>
      <color theme="1"/>
      <name val="TH SarabunPSK"/>
      <family val="2"/>
    </font>
    <font>
      <sz val="16"/>
      <color theme="1"/>
      <name val="CordiaUPC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TH Sarabun PSK"/>
      <charset val="222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4" fillId="4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49" fontId="11" fillId="0" borderId="0" xfId="0" quotePrefix="1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1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0" borderId="0" xfId="0" applyProtection="1"/>
    <xf numFmtId="0" fontId="2" fillId="0" borderId="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top" wrapText="1" readingOrder="1"/>
    </xf>
    <xf numFmtId="0" fontId="2" fillId="3" borderId="5" xfId="0" applyFont="1" applyFill="1" applyBorder="1" applyAlignment="1" applyProtection="1">
      <alignment horizontal="center"/>
    </xf>
    <xf numFmtId="0" fontId="15" fillId="0" borderId="0" xfId="0" applyFont="1" applyProtection="1"/>
    <xf numFmtId="0" fontId="2" fillId="0" borderId="7" xfId="0" applyFont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top" wrapText="1" readingOrder="1"/>
    </xf>
    <xf numFmtId="0" fontId="2" fillId="3" borderId="3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textRotation="90" wrapText="1"/>
    </xf>
    <xf numFmtId="1" fontId="1" fillId="2" borderId="7" xfId="0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/>
    </xf>
    <xf numFmtId="0" fontId="8" fillId="0" borderId="6" xfId="0" applyFont="1" applyBorder="1" applyAlignme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2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49" fontId="8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2" fontId="8" fillId="0" borderId="0" xfId="0" applyNumberFormat="1" applyFont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/>
    </xf>
    <xf numFmtId="49" fontId="7" fillId="0" borderId="7" xfId="0" applyNumberFormat="1" applyFont="1" applyBorder="1" applyAlignment="1" applyProtection="1">
      <alignment vertical="center"/>
    </xf>
    <xf numFmtId="0" fontId="7" fillId="0" borderId="7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49" fontId="11" fillId="0" borderId="0" xfId="0" quotePrefix="1" applyNumberFormat="1" applyFont="1" applyAlignment="1">
      <alignment horizontal="center" vertical="top"/>
    </xf>
    <xf numFmtId="49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13" xfId="0" applyFont="1" applyBorder="1" applyAlignment="1">
      <alignment horizontal="justify" vertical="center"/>
    </xf>
    <xf numFmtId="0" fontId="8" fillId="0" borderId="14" xfId="0" applyFont="1" applyBorder="1" applyAlignment="1">
      <alignment horizontal="justify" vertical="center"/>
    </xf>
    <xf numFmtId="0" fontId="13" fillId="0" borderId="12" xfId="0" applyFont="1" applyBorder="1" applyAlignment="1">
      <alignment horizontal="justify" vertical="center"/>
    </xf>
    <xf numFmtId="0" fontId="8" fillId="0" borderId="7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2" fontId="8" fillId="0" borderId="0" xfId="0" applyNumberFormat="1" applyFont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 vertical="top" wrapText="1" readingOrder="1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vertical="center"/>
    </xf>
    <xf numFmtId="0" fontId="11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" fillId="0" borderId="6" xfId="0" applyFont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/>
    </xf>
    <xf numFmtId="0" fontId="3" fillId="0" borderId="7" xfId="0" applyFont="1" applyBorder="1" applyProtection="1"/>
    <xf numFmtId="0" fontId="1" fillId="2" borderId="7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2" fontId="8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0" fontId="8" fillId="0" borderId="7" xfId="0" applyFont="1" applyBorder="1" applyAlignment="1" applyProtection="1">
      <alignment horizontal="center" vertical="center"/>
    </xf>
    <xf numFmtId="2" fontId="7" fillId="0" borderId="7" xfId="0" applyNumberFormat="1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  <protection locked="0"/>
    </xf>
    <xf numFmtId="1" fontId="8" fillId="0" borderId="7" xfId="0" applyNumberFormat="1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2" fontId="8" fillId="0" borderId="0" xfId="0" applyNumberFormat="1" applyFont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2" fontId="7" fillId="0" borderId="7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 shrinkToFit="1"/>
    </xf>
    <xf numFmtId="1" fontId="8" fillId="0" borderId="7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2"/>
  <sheetViews>
    <sheetView zoomScale="160" zoomScaleNormal="160" workbookViewId="0">
      <selection activeCell="N10" sqref="N10"/>
    </sheetView>
  </sheetViews>
  <sheetFormatPr defaultColWidth="14.42578125" defaultRowHeight="21"/>
  <cols>
    <col min="1" max="1" width="5.5703125" style="10" customWidth="1"/>
    <col min="2" max="26" width="8.7109375" style="3" customWidth="1"/>
    <col min="27" max="16384" width="14.42578125" style="3"/>
  </cols>
  <sheetData>
    <row r="1" spans="1:19" ht="23.25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2"/>
      <c r="S1" s="2"/>
    </row>
    <row r="2" spans="1:19" ht="23.25">
      <c r="A2" s="4"/>
      <c r="B2" s="83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23.25">
      <c r="A3" s="8" t="s">
        <v>2</v>
      </c>
      <c r="B3" s="80" t="s">
        <v>82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19" ht="23.25">
      <c r="A4" s="9" t="s">
        <v>77</v>
      </c>
      <c r="B4" s="80" t="s">
        <v>86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</row>
    <row r="5" spans="1:19" ht="23.25">
      <c r="A5" s="9" t="s">
        <v>78</v>
      </c>
      <c r="B5" s="80" t="s">
        <v>3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</row>
    <row r="6" spans="1:19" ht="23.25">
      <c r="A6" s="9" t="s">
        <v>79</v>
      </c>
      <c r="B6" s="80" t="s">
        <v>83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</row>
    <row r="7" spans="1:19" ht="51.75" customHeight="1">
      <c r="A7" s="65" t="s">
        <v>80</v>
      </c>
      <c r="B7" s="84" t="s">
        <v>74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</row>
    <row r="8" spans="1:19" ht="23.25">
      <c r="A8" s="9" t="s">
        <v>81</v>
      </c>
      <c r="B8" s="80" t="s">
        <v>75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</row>
    <row r="9" spans="1:19" ht="23.25">
      <c r="A9" s="66"/>
      <c r="B9" s="2" t="s">
        <v>76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3.25">
      <c r="A10" s="66"/>
      <c r="B10" s="2" t="s">
        <v>87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23.25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3.25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3.25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23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23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23.2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23.25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23.25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23.25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23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23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23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23.2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23.25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23.25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23.25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23.25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23.25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23.25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23.25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3.25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23.25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23.2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23.25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23.25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23.25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3.25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23.25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3.25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3.25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3.25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3.25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3.25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3.25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3.25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3.25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3.25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23.25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23.25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23.25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23.25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23.25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23.25">
      <c r="A53" s="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23.25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23.25">
      <c r="A55" s="7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23.25">
      <c r="A56" s="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23.25">
      <c r="A57" s="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23.25">
      <c r="A58" s="7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23.25">
      <c r="A59" s="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23.25">
      <c r="A60" s="7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23.25">
      <c r="A61" s="7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23.25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23.25">
      <c r="A63" s="7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23.25">
      <c r="A64" s="7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23.25">
      <c r="A65" s="7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23.25">
      <c r="A66" s="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23.25">
      <c r="A67" s="7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23.25">
      <c r="A68" s="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23.25">
      <c r="A69" s="7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23.25">
      <c r="A70" s="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23.25">
      <c r="A71" s="7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23.25">
      <c r="A72" s="7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23.25">
      <c r="A73" s="7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23.25">
      <c r="A74" s="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23.25">
      <c r="A75" s="7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23.25">
      <c r="A76" s="7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23.25">
      <c r="A77" s="7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23.25">
      <c r="A78" s="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23.25">
      <c r="A79" s="7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23.25">
      <c r="A80" s="7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23.25">
      <c r="A81" s="7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23.25">
      <c r="A82" s="7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23.25">
      <c r="A83" s="7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23.25">
      <c r="A84" s="7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23.25">
      <c r="A85" s="7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3.25">
      <c r="A86" s="7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23.25">
      <c r="A87" s="7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23.25">
      <c r="A88" s="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23.25">
      <c r="A89" s="7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23.25">
      <c r="A90" s="7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23.25">
      <c r="A91" s="7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23.25">
      <c r="A92" s="7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23.25">
      <c r="A93" s="7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23.25">
      <c r="A94" s="7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23.25">
      <c r="A95" s="7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23.25">
      <c r="A96" s="7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23.25">
      <c r="A97" s="7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23.25">
      <c r="A98" s="7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23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23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23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23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23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23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23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23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23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23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23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23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23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23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23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23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23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23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23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23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23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23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23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23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23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23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23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23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23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23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23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23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23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23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23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23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23.25">
      <c r="A135" s="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23.25">
      <c r="A136" s="7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23.25">
      <c r="A137" s="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23.25">
      <c r="A138" s="7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23.25">
      <c r="A139" s="7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23.25">
      <c r="A140" s="7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23.25">
      <c r="A141" s="7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23.25">
      <c r="A142" s="7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23.25">
      <c r="A143" s="7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23.25">
      <c r="A144" s="7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23.25">
      <c r="A145" s="7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23.25">
      <c r="A146" s="7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23.25">
      <c r="A147" s="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23.25">
      <c r="A148" s="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23.25">
      <c r="A149" s="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23.25">
      <c r="A150" s="7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23.25">
      <c r="A151" s="7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23.25">
      <c r="A152" s="7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</sheetData>
  <mergeCells count="8">
    <mergeCell ref="B8:S8"/>
    <mergeCell ref="A1:Q1"/>
    <mergeCell ref="B2:S2"/>
    <mergeCell ref="B3:S3"/>
    <mergeCell ref="B4:S4"/>
    <mergeCell ref="B5:S5"/>
    <mergeCell ref="B6:S6"/>
    <mergeCell ref="B7:S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5B2EB-44C7-48AF-AC19-36A44C39485B}">
  <dimension ref="A1:AC18"/>
  <sheetViews>
    <sheetView tabSelected="1" workbookViewId="0">
      <selection activeCell="A2" sqref="A2:K2"/>
    </sheetView>
  </sheetViews>
  <sheetFormatPr defaultRowHeight="21"/>
  <cols>
    <col min="1" max="1" width="12.85546875" style="74" customWidth="1"/>
    <col min="2" max="11" width="7.28515625" style="74" customWidth="1"/>
    <col min="12" max="16384" width="9.140625" style="74"/>
  </cols>
  <sheetData>
    <row r="1" spans="1:29">
      <c r="A1" s="98" t="s">
        <v>298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39"/>
    </row>
    <row r="2" spans="1:29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29">
      <c r="A4" s="100" t="s">
        <v>57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73"/>
      <c r="M4" s="41"/>
      <c r="N4" s="41"/>
      <c r="O4" s="41"/>
      <c r="P4" s="41"/>
      <c r="Q4" s="41"/>
      <c r="R4" s="41"/>
      <c r="S4" s="41"/>
      <c r="T4" s="41"/>
      <c r="U4" s="41"/>
      <c r="V4" s="41"/>
      <c r="W4" s="73"/>
      <c r="X4" s="41"/>
      <c r="Y4" s="41"/>
      <c r="Z4" s="41"/>
      <c r="AA4" s="41"/>
      <c r="AB4" s="41"/>
      <c r="AC4" s="73"/>
    </row>
    <row r="5" spans="1:29">
      <c r="A5" s="76" t="s">
        <v>58</v>
      </c>
      <c r="B5" s="99" t="s">
        <v>59</v>
      </c>
      <c r="C5" s="99"/>
      <c r="D5" s="95" t="s">
        <v>60</v>
      </c>
      <c r="E5" s="95"/>
      <c r="F5" s="95" t="s">
        <v>61</v>
      </c>
      <c r="G5" s="95"/>
      <c r="H5" s="95" t="s">
        <v>62</v>
      </c>
      <c r="I5" s="95"/>
      <c r="J5" s="95" t="s">
        <v>63</v>
      </c>
      <c r="K5" s="95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9">
      <c r="A6" s="50" t="s">
        <v>70</v>
      </c>
      <c r="B6" s="51">
        <f>COUNTIF('student m.5.4'!$F$5:$F$22,3)</f>
        <v>0</v>
      </c>
      <c r="C6" s="51" t="s">
        <v>15</v>
      </c>
      <c r="D6" s="51">
        <f>COUNTIF('student m.5.4'!$G$5:$G$22,3)</f>
        <v>0</v>
      </c>
      <c r="E6" s="51" t="s">
        <v>15</v>
      </c>
      <c r="F6" s="51">
        <f>COUNTIF('student m.5.4'!$H$5:$H$22,3)</f>
        <v>0</v>
      </c>
      <c r="G6" s="51" t="s">
        <v>15</v>
      </c>
      <c r="H6" s="51">
        <f>COUNTIF('student m.5.4'!$I$5:$I$22,3)</f>
        <v>0</v>
      </c>
      <c r="I6" s="51" t="s">
        <v>15</v>
      </c>
      <c r="J6" s="51">
        <f>COUNTIF('student m.5.4'!$J$5:$J$22,3)</f>
        <v>0</v>
      </c>
      <c r="K6" s="51" t="s">
        <v>15</v>
      </c>
      <c r="L6" s="43"/>
      <c r="M6" s="91"/>
      <c r="N6" s="92"/>
      <c r="O6" s="46"/>
      <c r="P6" s="91"/>
      <c r="Q6" s="92"/>
      <c r="R6" s="42"/>
      <c r="S6" s="91"/>
      <c r="T6" s="92"/>
      <c r="U6" s="73"/>
      <c r="V6" s="93"/>
      <c r="W6" s="92"/>
    </row>
    <row r="7" spans="1:29">
      <c r="A7" s="50" t="s">
        <v>71</v>
      </c>
      <c r="B7" s="51">
        <f>COUNTIF('student m.5.4'!$F$5:$F$22,2)</f>
        <v>0</v>
      </c>
      <c r="C7" s="51" t="s">
        <v>15</v>
      </c>
      <c r="D7" s="51">
        <f>COUNTIF('student m.5.4'!$G$5:$G$22,2)</f>
        <v>0</v>
      </c>
      <c r="E7" s="51" t="s">
        <v>15</v>
      </c>
      <c r="F7" s="51">
        <f>COUNTIF('student m.5.4'!$H$5:$H$22,2)</f>
        <v>0</v>
      </c>
      <c r="G7" s="51" t="s">
        <v>15</v>
      </c>
      <c r="H7" s="51">
        <f>COUNTIF('student m.5.4'!$I$5:$I$22,2)</f>
        <v>0</v>
      </c>
      <c r="I7" s="51" t="s">
        <v>15</v>
      </c>
      <c r="J7" s="51">
        <f>COUNTIF('student m.5.4'!$J$5:$J$22,2)</f>
        <v>0</v>
      </c>
      <c r="K7" s="51" t="s">
        <v>15</v>
      </c>
      <c r="L7" s="47"/>
      <c r="M7" s="73"/>
      <c r="N7" s="73"/>
      <c r="O7" s="46"/>
      <c r="P7" s="73"/>
      <c r="Q7" s="73"/>
      <c r="R7" s="42"/>
      <c r="S7" s="73"/>
      <c r="T7" s="73"/>
      <c r="U7" s="73"/>
      <c r="V7" s="75"/>
      <c r="W7" s="75"/>
    </row>
    <row r="8" spans="1:29">
      <c r="A8" s="50" t="s">
        <v>72</v>
      </c>
      <c r="B8" s="51">
        <f>COUNTIF('student m.5.4'!$F$5:$F$22,1)</f>
        <v>0</v>
      </c>
      <c r="C8" s="51" t="s">
        <v>15</v>
      </c>
      <c r="D8" s="51">
        <f>COUNTIF('student m.5.4'!$G$5:$G$22,1)</f>
        <v>0</v>
      </c>
      <c r="E8" s="51" t="s">
        <v>15</v>
      </c>
      <c r="F8" s="51">
        <f>COUNTIF('student m.5.4'!$H$5:$H$22,1)</f>
        <v>0</v>
      </c>
      <c r="G8" s="51" t="s">
        <v>15</v>
      </c>
      <c r="H8" s="51">
        <f>COUNTIF('student m.5.4'!$I$5:$I$22,1)</f>
        <v>0</v>
      </c>
      <c r="I8" s="51" t="s">
        <v>15</v>
      </c>
      <c r="J8" s="51">
        <f>COUNTIF('student m.5.4'!$J$5:$J$22,1)</f>
        <v>0</v>
      </c>
      <c r="K8" s="51" t="s">
        <v>15</v>
      </c>
      <c r="L8" s="47"/>
      <c r="M8" s="91"/>
      <c r="N8" s="92"/>
      <c r="O8" s="46"/>
      <c r="P8" s="91"/>
      <c r="Q8" s="92"/>
      <c r="R8" s="42"/>
      <c r="S8" s="91"/>
      <c r="T8" s="92"/>
      <c r="U8" s="73"/>
      <c r="V8" s="93"/>
      <c r="W8" s="92"/>
    </row>
    <row r="9" spans="1:29">
      <c r="A9" s="50" t="s">
        <v>73</v>
      </c>
      <c r="B9" s="51">
        <f>COUNTIF('student m.5.4'!$F$5:$F$22,0)</f>
        <v>0</v>
      </c>
      <c r="C9" s="51" t="s">
        <v>15</v>
      </c>
      <c r="D9" s="51">
        <f>COUNTIF('student m.5.4'!$G$5:$G$22,0)</f>
        <v>0</v>
      </c>
      <c r="E9" s="51" t="s">
        <v>15</v>
      </c>
      <c r="F9" s="51">
        <f>COUNTIF('student m.5.4'!$H$5:$H$22,0)</f>
        <v>0</v>
      </c>
      <c r="G9" s="51" t="s">
        <v>15</v>
      </c>
      <c r="H9" s="51">
        <f>COUNTIF('student m.5.4'!$I$5:$I$22,0)</f>
        <v>0</v>
      </c>
      <c r="I9" s="51" t="s">
        <v>15</v>
      </c>
      <c r="J9" s="51">
        <f>COUNTIF('student m.5.4'!$J$5:$J$22,0)</f>
        <v>0</v>
      </c>
      <c r="K9" s="51" t="s">
        <v>15</v>
      </c>
      <c r="L9" s="47"/>
      <c r="M9" s="73"/>
      <c r="N9" s="73"/>
      <c r="O9" s="46"/>
      <c r="P9" s="73"/>
      <c r="Q9" s="73"/>
      <c r="R9" s="42"/>
      <c r="S9" s="73"/>
      <c r="T9" s="73"/>
      <c r="U9" s="73"/>
      <c r="V9" s="75"/>
      <c r="W9" s="75"/>
    </row>
    <row r="10" spans="1:29">
      <c r="A10" s="73"/>
      <c r="B10" s="42"/>
      <c r="C10" s="47"/>
      <c r="D10" s="73"/>
      <c r="E10" s="73"/>
      <c r="F10" s="73"/>
      <c r="G10" s="46"/>
      <c r="H10" s="73"/>
      <c r="I10" s="73"/>
      <c r="J10" s="73"/>
      <c r="K10" s="73"/>
      <c r="L10" s="42"/>
      <c r="M10" s="73"/>
      <c r="N10" s="73"/>
      <c r="O10" s="73"/>
      <c r="P10" s="73"/>
      <c r="Q10" s="75"/>
      <c r="R10" s="47"/>
      <c r="S10" s="91"/>
      <c r="T10" s="92"/>
      <c r="U10" s="46"/>
      <c r="V10" s="91"/>
      <c r="W10" s="92"/>
      <c r="X10" s="42"/>
      <c r="Y10" s="91"/>
      <c r="Z10" s="92"/>
      <c r="AA10" s="73"/>
      <c r="AB10" s="93"/>
      <c r="AC10" s="92"/>
    </row>
    <row r="11" spans="1:29">
      <c r="A11" s="42"/>
      <c r="B11" s="42"/>
      <c r="C11" s="42"/>
      <c r="D11" s="42"/>
      <c r="E11" s="42"/>
      <c r="F11" s="42"/>
      <c r="G11" s="47"/>
      <c r="H11" s="73"/>
      <c r="I11" s="73"/>
      <c r="J11" s="46"/>
      <c r="K11" s="73"/>
      <c r="L11" s="73"/>
      <c r="M11" s="42"/>
      <c r="N11" s="73"/>
      <c r="O11" s="73"/>
      <c r="P11" s="73"/>
      <c r="Q11" s="75"/>
      <c r="R11" s="75"/>
    </row>
    <row r="12" spans="1:29">
      <c r="A12" s="95" t="s">
        <v>69</v>
      </c>
      <c r="B12" s="95" t="s">
        <v>68</v>
      </c>
      <c r="C12" s="95"/>
      <c r="D12" s="95"/>
      <c r="E12" s="95"/>
      <c r="F12" s="95"/>
      <c r="G12" s="95"/>
      <c r="H12" s="95"/>
      <c r="I12" s="95"/>
      <c r="J12" s="47"/>
      <c r="K12" s="47"/>
      <c r="L12" s="47"/>
      <c r="M12" s="47"/>
      <c r="N12" s="47"/>
      <c r="O12" s="47"/>
      <c r="P12" s="47"/>
      <c r="Q12" s="47"/>
      <c r="R12" s="47"/>
    </row>
    <row r="13" spans="1:29">
      <c r="A13" s="95"/>
      <c r="B13" s="97" t="s">
        <v>64</v>
      </c>
      <c r="C13" s="97"/>
      <c r="D13" s="97" t="s">
        <v>65</v>
      </c>
      <c r="E13" s="97"/>
      <c r="F13" s="97" t="s">
        <v>66</v>
      </c>
      <c r="G13" s="97"/>
      <c r="H13" s="97" t="s">
        <v>67</v>
      </c>
      <c r="I13" s="97"/>
    </row>
    <row r="14" spans="1:29">
      <c r="A14" s="72">
        <f>COUNTA('student m.5.4'!L5:L22)</f>
        <v>18</v>
      </c>
      <c r="B14" s="95">
        <f>COUNTIF('student m.5.4'!$K$5:$K$22,3)</f>
        <v>0</v>
      </c>
      <c r="C14" s="95"/>
      <c r="D14" s="95">
        <f>COUNTIF('student m.5.4'!$K$5:$K$22,2)</f>
        <v>0</v>
      </c>
      <c r="E14" s="95"/>
      <c r="F14" s="95">
        <f>COUNTIF('student m.5.4'!$K$5:$K$22,1)</f>
        <v>0</v>
      </c>
      <c r="G14" s="95"/>
      <c r="H14" s="95">
        <f>COUNTIF('student m.5.4'!$K$5:$K$22,0)</f>
        <v>0</v>
      </c>
      <c r="I14" s="95"/>
    </row>
    <row r="15" spans="1:29">
      <c r="A15" s="72" t="s">
        <v>16</v>
      </c>
      <c r="B15" s="96">
        <f>(B14*100)/$A$14</f>
        <v>0</v>
      </c>
      <c r="C15" s="96"/>
      <c r="D15" s="96">
        <f t="shared" ref="D15" si="0">(D14*100)/$A$14</f>
        <v>0</v>
      </c>
      <c r="E15" s="96"/>
      <c r="F15" s="96">
        <f t="shared" ref="F15" si="1">(F14*100)/$A$14</f>
        <v>0</v>
      </c>
      <c r="G15" s="96"/>
      <c r="H15" s="96">
        <f t="shared" ref="H15" si="2">(H14*100)/$A$14</f>
        <v>0</v>
      </c>
      <c r="I15" s="96"/>
    </row>
    <row r="16" spans="1:29">
      <c r="B16" s="94"/>
      <c r="C16" s="94"/>
    </row>
    <row r="17" s="74" customFormat="1"/>
    <row r="18" s="74" customFormat="1"/>
  </sheetData>
  <sheetProtection sheet="1" objects="1" scenarios="1"/>
  <mergeCells count="35">
    <mergeCell ref="A1:K1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  <mergeCell ref="A2:K2"/>
    <mergeCell ref="A4:K4"/>
    <mergeCell ref="B5:C5"/>
    <mergeCell ref="D5:E5"/>
    <mergeCell ref="F5:G5"/>
    <mergeCell ref="H5:I5"/>
    <mergeCell ref="Y10:Z10"/>
    <mergeCell ref="AB10:AC10"/>
    <mergeCell ref="A12:A13"/>
    <mergeCell ref="B12:I12"/>
    <mergeCell ref="B13:C13"/>
    <mergeCell ref="D13:E13"/>
    <mergeCell ref="F13:G13"/>
    <mergeCell ref="H13:I13"/>
    <mergeCell ref="M8:N8"/>
    <mergeCell ref="P8:Q8"/>
    <mergeCell ref="S8:T8"/>
    <mergeCell ref="V8:W8"/>
    <mergeCell ref="S10:T10"/>
    <mergeCell ref="V10:W10"/>
    <mergeCell ref="J5:K5"/>
    <mergeCell ref="M6:N6"/>
    <mergeCell ref="P6:Q6"/>
    <mergeCell ref="S6:T6"/>
    <mergeCell ref="V6:W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8"/>
  <sheetViews>
    <sheetView workbookViewId="0">
      <selection activeCell="E8" sqref="E8"/>
    </sheetView>
  </sheetViews>
  <sheetFormatPr defaultColWidth="14.42578125" defaultRowHeight="21"/>
  <cols>
    <col min="1" max="1" width="126.7109375" style="3" customWidth="1"/>
    <col min="2" max="26" width="8.7109375" style="3" customWidth="1"/>
    <col min="27" max="16384" width="14.42578125" style="3"/>
  </cols>
  <sheetData>
    <row r="1" spans="1:6">
      <c r="A1" s="1" t="s">
        <v>17</v>
      </c>
    </row>
    <row r="2" spans="1:6">
      <c r="A2" s="1" t="s">
        <v>18</v>
      </c>
    </row>
    <row r="3" spans="1:6">
      <c r="A3" s="1" t="s">
        <v>19</v>
      </c>
    </row>
    <row r="4" spans="1:6" ht="24">
      <c r="A4" s="5"/>
    </row>
    <row r="5" spans="1:6" ht="73.5" customHeight="1">
      <c r="A5" s="17" t="s">
        <v>46</v>
      </c>
    </row>
    <row r="6" spans="1:6" ht="63" customHeight="1">
      <c r="A6" s="17" t="s">
        <v>47</v>
      </c>
    </row>
    <row r="7" spans="1:6" ht="77.25" customHeight="1">
      <c r="A7" s="17" t="s">
        <v>48</v>
      </c>
    </row>
    <row r="8" spans="1:6" ht="78" customHeight="1">
      <c r="A8" s="17" t="s">
        <v>49</v>
      </c>
    </row>
    <row r="9" spans="1:6" ht="65.25" customHeight="1">
      <c r="A9" s="17" t="s">
        <v>50</v>
      </c>
    </row>
    <row r="10" spans="1:6" ht="24.75" thickBot="1">
      <c r="A10" s="6"/>
    </row>
    <row r="11" spans="1:6" ht="26.25">
      <c r="A11" s="71" t="s">
        <v>90</v>
      </c>
      <c r="B11"/>
      <c r="C11"/>
      <c r="D11"/>
      <c r="E11"/>
      <c r="F11"/>
    </row>
    <row r="12" spans="1:6">
      <c r="A12" s="69" t="s">
        <v>84</v>
      </c>
      <c r="B12"/>
      <c r="C12" s="68"/>
      <c r="D12" s="68"/>
      <c r="E12"/>
    </row>
    <row r="13" spans="1:6">
      <c r="A13" s="69" t="s">
        <v>88</v>
      </c>
      <c r="B13"/>
      <c r="C13" s="68"/>
      <c r="D13" s="68"/>
      <c r="E13"/>
    </row>
    <row r="14" spans="1:6">
      <c r="A14" s="69" t="s">
        <v>85</v>
      </c>
      <c r="B14"/>
      <c r="C14" s="68"/>
      <c r="D14"/>
      <c r="E14" s="68"/>
    </row>
    <row r="15" spans="1:6">
      <c r="A15" s="69" t="s">
        <v>89</v>
      </c>
      <c r="B15" s="68"/>
      <c r="C15"/>
      <c r="D15"/>
      <c r="E15" s="68"/>
    </row>
    <row r="16" spans="1:6" ht="21.75" thickBot="1">
      <c r="A16" s="70"/>
      <c r="B16" s="68"/>
      <c r="C16"/>
      <c r="D16"/>
      <c r="E16" s="68"/>
    </row>
    <row r="17" spans="1:5">
      <c r="A17" s="67"/>
      <c r="B17" s="68"/>
      <c r="C17"/>
      <c r="D17"/>
      <c r="E17" s="68"/>
    </row>
    <row r="18" spans="1:5">
      <c r="A18" s="16" t="s">
        <v>20</v>
      </c>
    </row>
    <row r="19" spans="1:5" ht="25.5">
      <c r="A19" s="12" t="s">
        <v>51</v>
      </c>
    </row>
    <row r="20" spans="1:5">
      <c r="A20" s="13" t="s">
        <v>21</v>
      </c>
    </row>
    <row r="21" spans="1:5">
      <c r="A21" s="13" t="s">
        <v>22</v>
      </c>
    </row>
    <row r="22" spans="1:5">
      <c r="A22" s="13" t="s">
        <v>23</v>
      </c>
    </row>
    <row r="23" spans="1:5">
      <c r="A23" s="13" t="s">
        <v>24</v>
      </c>
    </row>
    <row r="24" spans="1:5">
      <c r="A24" s="13" t="s">
        <v>25</v>
      </c>
    </row>
    <row r="25" spans="1:5">
      <c r="A25" s="14" t="s">
        <v>52</v>
      </c>
    </row>
    <row r="26" spans="1:5" s="11" customFormat="1">
      <c r="A26" s="13" t="s">
        <v>26</v>
      </c>
    </row>
    <row r="27" spans="1:5" s="11" customFormat="1">
      <c r="A27" s="13" t="s">
        <v>27</v>
      </c>
    </row>
    <row r="28" spans="1:5" s="11" customFormat="1">
      <c r="A28" s="13" t="s">
        <v>28</v>
      </c>
    </row>
    <row r="29" spans="1:5" s="11" customFormat="1">
      <c r="A29" s="13" t="s">
        <v>29</v>
      </c>
    </row>
    <row r="30" spans="1:5" s="11" customFormat="1">
      <c r="A30" s="13" t="s">
        <v>30</v>
      </c>
    </row>
    <row r="31" spans="1:5">
      <c r="A31" s="14" t="s">
        <v>53</v>
      </c>
    </row>
    <row r="32" spans="1:5" s="11" customFormat="1">
      <c r="A32" s="13" t="s">
        <v>31</v>
      </c>
    </row>
    <row r="33" spans="1:1" s="11" customFormat="1">
      <c r="A33" s="13" t="s">
        <v>32</v>
      </c>
    </row>
    <row r="34" spans="1:1" s="11" customFormat="1">
      <c r="A34" s="13" t="s">
        <v>33</v>
      </c>
    </row>
    <row r="35" spans="1:1" s="11" customFormat="1">
      <c r="A35" s="13" t="s">
        <v>34</v>
      </c>
    </row>
    <row r="36" spans="1:1" s="11" customFormat="1">
      <c r="A36" s="13" t="s">
        <v>35</v>
      </c>
    </row>
    <row r="37" spans="1:1">
      <c r="A37" s="14" t="s">
        <v>54</v>
      </c>
    </row>
    <row r="38" spans="1:1" s="11" customFormat="1">
      <c r="A38" s="13" t="s">
        <v>36</v>
      </c>
    </row>
    <row r="39" spans="1:1" s="11" customFormat="1">
      <c r="A39" s="13" t="s">
        <v>37</v>
      </c>
    </row>
    <row r="40" spans="1:1" s="11" customFormat="1">
      <c r="A40" s="13" t="s">
        <v>38</v>
      </c>
    </row>
    <row r="41" spans="1:1" s="11" customFormat="1">
      <c r="A41" s="13" t="s">
        <v>39</v>
      </c>
    </row>
    <row r="42" spans="1:1" s="11" customFormat="1">
      <c r="A42" s="13" t="s">
        <v>40</v>
      </c>
    </row>
    <row r="43" spans="1:1">
      <c r="A43" s="14" t="s">
        <v>55</v>
      </c>
    </row>
    <row r="44" spans="1:1" s="11" customFormat="1">
      <c r="A44" s="13" t="s">
        <v>41</v>
      </c>
    </row>
    <row r="45" spans="1:1" s="11" customFormat="1">
      <c r="A45" s="13" t="s">
        <v>42</v>
      </c>
    </row>
    <row r="46" spans="1:1" s="11" customFormat="1">
      <c r="A46" s="13" t="s">
        <v>43</v>
      </c>
    </row>
    <row r="47" spans="1:1" s="11" customFormat="1">
      <c r="A47" s="13" t="s">
        <v>44</v>
      </c>
    </row>
    <row r="48" spans="1:1" s="11" customFormat="1">
      <c r="A48" s="15" t="s">
        <v>45</v>
      </c>
    </row>
  </sheetData>
  <pageMargins left="0.7" right="0.7" top="0.75" bottom="0.75" header="0" footer="0"/>
  <pageSetup orientation="portrait" r:id="rId1"/>
  <rowBreaks count="1" manualBreakCount="1">
    <brk id="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workbookViewId="0">
      <selection activeCell="M2" sqref="M2"/>
    </sheetView>
  </sheetViews>
  <sheetFormatPr defaultColWidth="14.42578125" defaultRowHeight="15.95" customHeight="1"/>
  <cols>
    <col min="1" max="1" width="5" style="18" customWidth="1"/>
    <col min="2" max="2" width="5.85546875" style="18" customWidth="1"/>
    <col min="3" max="3" width="6" style="30" customWidth="1"/>
    <col min="4" max="4" width="9.28515625" style="30" customWidth="1"/>
    <col min="5" max="5" width="27.140625" style="18" customWidth="1"/>
    <col min="6" max="6" width="3.7109375" style="30" customWidth="1"/>
    <col min="7" max="10" width="3.5703125" style="30" customWidth="1"/>
    <col min="11" max="11" width="5.7109375" style="30" customWidth="1"/>
    <col min="12" max="12" width="7.42578125" style="30" customWidth="1"/>
    <col min="13" max="16384" width="14.42578125" style="18"/>
  </cols>
  <sheetData>
    <row r="1" spans="1:12" ht="29.25" customHeight="1">
      <c r="A1" s="85" t="s">
        <v>291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21.7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81.75" customHeight="1">
      <c r="A3" s="86" t="s">
        <v>56</v>
      </c>
      <c r="B3" s="86" t="s">
        <v>4</v>
      </c>
      <c r="C3" s="89" t="s">
        <v>6</v>
      </c>
      <c r="D3" s="86" t="s">
        <v>5</v>
      </c>
      <c r="E3" s="90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12</v>
      </c>
      <c r="K3" s="86" t="s">
        <v>13</v>
      </c>
      <c r="L3" s="86" t="s">
        <v>14</v>
      </c>
    </row>
    <row r="4" spans="1:12" ht="15" customHeight="1">
      <c r="A4" s="88"/>
      <c r="B4" s="88"/>
      <c r="C4" s="87"/>
      <c r="D4" s="87"/>
      <c r="E4" s="88"/>
      <c r="F4" s="37">
        <v>3</v>
      </c>
      <c r="G4" s="37">
        <v>3</v>
      </c>
      <c r="H4" s="37">
        <v>3</v>
      </c>
      <c r="I4" s="37">
        <v>3</v>
      </c>
      <c r="J4" s="37">
        <v>3</v>
      </c>
      <c r="K4" s="87"/>
      <c r="L4" s="87"/>
    </row>
    <row r="5" spans="1:12" s="23" customFormat="1" ht="15.95" customHeight="1">
      <c r="A5" s="26">
        <v>5</v>
      </c>
      <c r="B5" s="27">
        <v>1</v>
      </c>
      <c r="C5" s="28">
        <v>1</v>
      </c>
      <c r="D5" s="79" t="s">
        <v>91</v>
      </c>
      <c r="E5" s="79" t="s">
        <v>92</v>
      </c>
      <c r="F5" s="34"/>
      <c r="G5" s="34"/>
      <c r="H5" s="34"/>
      <c r="I5" s="34"/>
      <c r="J5" s="34"/>
      <c r="K5" s="29" t="e">
        <f>IF(J5="-","-",MODE(F5:J5))</f>
        <v>#N/A</v>
      </c>
      <c r="L5" s="29" t="e">
        <f>IF(K5=3,"ดีเยี่ยม",IF(K5=2,"ดี",IF(K5=1,"พอใช้",IF(K5=0,"ปรับปรุง","-"))))</f>
        <v>#N/A</v>
      </c>
    </row>
    <row r="6" spans="1:12" s="23" customFormat="1" ht="15.95" customHeight="1">
      <c r="A6" s="19">
        <v>5</v>
      </c>
      <c r="B6" s="20">
        <v>1</v>
      </c>
      <c r="C6" s="21">
        <v>2</v>
      </c>
      <c r="D6" s="79" t="s">
        <v>93</v>
      </c>
      <c r="E6" s="79" t="s">
        <v>94</v>
      </c>
      <c r="F6" s="31"/>
      <c r="G6" s="31"/>
      <c r="H6" s="31"/>
      <c r="I6" s="31"/>
      <c r="J6" s="31"/>
      <c r="K6" s="22" t="e">
        <f t="shared" ref="K6:K30" si="0">IF(J6="-","-",MODE(F6:J6))</f>
        <v>#N/A</v>
      </c>
      <c r="L6" s="29" t="e">
        <f t="shared" ref="L6:L30" si="1">IF(K6=3,"ดีเยี่ยม",IF(K6=2,"ดี",IF(K6=1,"พอใช้",IF(K6=0,"ปรับปรุง","-"))))</f>
        <v>#N/A</v>
      </c>
    </row>
    <row r="7" spans="1:12" s="23" customFormat="1" ht="15.95" customHeight="1">
      <c r="A7" s="19">
        <v>5</v>
      </c>
      <c r="B7" s="20">
        <v>1</v>
      </c>
      <c r="C7" s="21">
        <v>3</v>
      </c>
      <c r="D7" s="79" t="s">
        <v>95</v>
      </c>
      <c r="E7" s="79" t="s">
        <v>96</v>
      </c>
      <c r="F7" s="31"/>
      <c r="G7" s="31"/>
      <c r="H7" s="31"/>
      <c r="I7" s="31"/>
      <c r="J7" s="31"/>
      <c r="K7" s="22" t="e">
        <f t="shared" si="0"/>
        <v>#N/A</v>
      </c>
      <c r="L7" s="29" t="e">
        <f t="shared" si="1"/>
        <v>#N/A</v>
      </c>
    </row>
    <row r="8" spans="1:12" s="23" customFormat="1" ht="15.95" customHeight="1">
      <c r="A8" s="19">
        <v>5</v>
      </c>
      <c r="B8" s="20">
        <v>1</v>
      </c>
      <c r="C8" s="21">
        <v>4</v>
      </c>
      <c r="D8" s="79" t="s">
        <v>97</v>
      </c>
      <c r="E8" s="79" t="s">
        <v>98</v>
      </c>
      <c r="F8" s="31"/>
      <c r="G8" s="31"/>
      <c r="H8" s="31"/>
      <c r="I8" s="31"/>
      <c r="J8" s="31"/>
      <c r="K8" s="22" t="e">
        <f t="shared" si="0"/>
        <v>#N/A</v>
      </c>
      <c r="L8" s="29" t="e">
        <f t="shared" si="1"/>
        <v>#N/A</v>
      </c>
    </row>
    <row r="9" spans="1:12" s="23" customFormat="1" ht="15.95" customHeight="1">
      <c r="A9" s="26">
        <v>5</v>
      </c>
      <c r="B9" s="20">
        <v>1</v>
      </c>
      <c r="C9" s="21">
        <v>5</v>
      </c>
      <c r="D9" s="79" t="s">
        <v>283</v>
      </c>
      <c r="E9" s="79" t="s">
        <v>284</v>
      </c>
      <c r="F9" s="31"/>
      <c r="G9" s="31"/>
      <c r="H9" s="31"/>
      <c r="I9" s="31"/>
      <c r="J9" s="31"/>
      <c r="K9" s="22" t="e">
        <f t="shared" si="0"/>
        <v>#N/A</v>
      </c>
      <c r="L9" s="29" t="e">
        <f t="shared" si="1"/>
        <v>#N/A</v>
      </c>
    </row>
    <row r="10" spans="1:12" s="23" customFormat="1" ht="15.95" customHeight="1">
      <c r="A10" s="26">
        <v>5</v>
      </c>
      <c r="B10" s="20">
        <v>1</v>
      </c>
      <c r="C10" s="21">
        <v>6</v>
      </c>
      <c r="D10" s="79" t="s">
        <v>99</v>
      </c>
      <c r="E10" s="79" t="s">
        <v>100</v>
      </c>
      <c r="F10" s="34"/>
      <c r="G10" s="34"/>
      <c r="H10" s="34"/>
      <c r="I10" s="34"/>
      <c r="J10" s="34"/>
      <c r="K10" s="22" t="e">
        <f t="shared" si="0"/>
        <v>#N/A</v>
      </c>
      <c r="L10" s="29" t="e">
        <f t="shared" si="1"/>
        <v>#N/A</v>
      </c>
    </row>
    <row r="11" spans="1:12" s="23" customFormat="1" ht="15.95" customHeight="1">
      <c r="A11" s="19">
        <v>5</v>
      </c>
      <c r="B11" s="20">
        <v>1</v>
      </c>
      <c r="C11" s="21">
        <v>7</v>
      </c>
      <c r="D11" s="79" t="s">
        <v>101</v>
      </c>
      <c r="E11" s="79" t="s">
        <v>102</v>
      </c>
      <c r="F11" s="31"/>
      <c r="G11" s="31"/>
      <c r="H11" s="31"/>
      <c r="I11" s="31"/>
      <c r="J11" s="31"/>
      <c r="K11" s="22" t="e">
        <f t="shared" si="0"/>
        <v>#N/A</v>
      </c>
      <c r="L11" s="29" t="e">
        <f t="shared" si="1"/>
        <v>#N/A</v>
      </c>
    </row>
    <row r="12" spans="1:12" s="23" customFormat="1" ht="15.95" customHeight="1">
      <c r="A12" s="19">
        <v>5</v>
      </c>
      <c r="B12" s="20">
        <v>1</v>
      </c>
      <c r="C12" s="21">
        <v>8</v>
      </c>
      <c r="D12" s="79" t="s">
        <v>103</v>
      </c>
      <c r="E12" s="79" t="s">
        <v>104</v>
      </c>
      <c r="F12" s="31"/>
      <c r="G12" s="31"/>
      <c r="H12" s="31"/>
      <c r="I12" s="31"/>
      <c r="J12" s="31"/>
      <c r="K12" s="22" t="e">
        <f t="shared" si="0"/>
        <v>#N/A</v>
      </c>
      <c r="L12" s="29" t="e">
        <f t="shared" si="1"/>
        <v>#N/A</v>
      </c>
    </row>
    <row r="13" spans="1:12" s="23" customFormat="1" ht="15.95" customHeight="1">
      <c r="A13" s="19">
        <v>5</v>
      </c>
      <c r="B13" s="20">
        <v>1</v>
      </c>
      <c r="C13" s="21">
        <v>9</v>
      </c>
      <c r="D13" s="79" t="s">
        <v>105</v>
      </c>
      <c r="E13" s="79" t="s">
        <v>106</v>
      </c>
      <c r="F13" s="31"/>
      <c r="G13" s="31"/>
      <c r="H13" s="31"/>
      <c r="I13" s="31"/>
      <c r="J13" s="31"/>
      <c r="K13" s="22" t="e">
        <f t="shared" si="0"/>
        <v>#N/A</v>
      </c>
      <c r="L13" s="29" t="e">
        <f t="shared" si="1"/>
        <v>#N/A</v>
      </c>
    </row>
    <row r="14" spans="1:12" s="23" customFormat="1" ht="15.95" customHeight="1">
      <c r="A14" s="26">
        <v>5</v>
      </c>
      <c r="B14" s="20">
        <v>1</v>
      </c>
      <c r="C14" s="21">
        <v>10</v>
      </c>
      <c r="D14" s="79" t="s">
        <v>107</v>
      </c>
      <c r="E14" s="79" t="s">
        <v>108</v>
      </c>
      <c r="F14" s="31"/>
      <c r="G14" s="31"/>
      <c r="H14" s="31"/>
      <c r="I14" s="31"/>
      <c r="J14" s="31"/>
      <c r="K14" s="22" t="e">
        <f t="shared" si="0"/>
        <v>#N/A</v>
      </c>
      <c r="L14" s="29" t="e">
        <f t="shared" si="1"/>
        <v>#N/A</v>
      </c>
    </row>
    <row r="15" spans="1:12" s="23" customFormat="1" ht="15.95" customHeight="1">
      <c r="A15" s="26">
        <v>5</v>
      </c>
      <c r="B15" s="20">
        <v>1</v>
      </c>
      <c r="C15" s="21">
        <v>11</v>
      </c>
      <c r="D15" s="79" t="s">
        <v>109</v>
      </c>
      <c r="E15" s="79" t="s">
        <v>110</v>
      </c>
      <c r="F15" s="34"/>
      <c r="G15" s="34"/>
      <c r="H15" s="34"/>
      <c r="I15" s="34"/>
      <c r="J15" s="34"/>
      <c r="K15" s="22" t="e">
        <f t="shared" si="0"/>
        <v>#N/A</v>
      </c>
      <c r="L15" s="29" t="e">
        <f t="shared" si="1"/>
        <v>#N/A</v>
      </c>
    </row>
    <row r="16" spans="1:12" s="23" customFormat="1" ht="15.95" customHeight="1">
      <c r="A16" s="19">
        <v>5</v>
      </c>
      <c r="B16" s="20">
        <v>1</v>
      </c>
      <c r="C16" s="21">
        <v>12</v>
      </c>
      <c r="D16" s="79" t="s">
        <v>111</v>
      </c>
      <c r="E16" s="79" t="s">
        <v>112</v>
      </c>
      <c r="F16" s="31"/>
      <c r="G16" s="31"/>
      <c r="H16" s="31"/>
      <c r="I16" s="31"/>
      <c r="J16" s="31"/>
      <c r="K16" s="22" t="e">
        <f t="shared" si="0"/>
        <v>#N/A</v>
      </c>
      <c r="L16" s="29" t="e">
        <f t="shared" si="1"/>
        <v>#N/A</v>
      </c>
    </row>
    <row r="17" spans="1:12" s="23" customFormat="1" ht="15.95" customHeight="1">
      <c r="A17" s="19">
        <v>5</v>
      </c>
      <c r="B17" s="20">
        <v>1</v>
      </c>
      <c r="C17" s="21">
        <v>13</v>
      </c>
      <c r="D17" s="79" t="s">
        <v>113</v>
      </c>
      <c r="E17" s="79" t="s">
        <v>114</v>
      </c>
      <c r="F17" s="31"/>
      <c r="G17" s="31"/>
      <c r="H17" s="31"/>
      <c r="I17" s="31"/>
      <c r="J17" s="31"/>
      <c r="K17" s="22" t="e">
        <f t="shared" si="0"/>
        <v>#N/A</v>
      </c>
      <c r="L17" s="29" t="e">
        <f t="shared" si="1"/>
        <v>#N/A</v>
      </c>
    </row>
    <row r="18" spans="1:12" s="23" customFormat="1" ht="15.95" customHeight="1">
      <c r="A18" s="19">
        <v>5</v>
      </c>
      <c r="B18" s="20">
        <v>1</v>
      </c>
      <c r="C18" s="21">
        <v>14</v>
      </c>
      <c r="D18" s="79" t="s">
        <v>115</v>
      </c>
      <c r="E18" s="79" t="s">
        <v>116</v>
      </c>
      <c r="F18" s="31"/>
      <c r="G18" s="31"/>
      <c r="H18" s="31"/>
      <c r="I18" s="31"/>
      <c r="J18" s="31"/>
      <c r="K18" s="22" t="e">
        <f t="shared" si="0"/>
        <v>#N/A</v>
      </c>
      <c r="L18" s="29" t="e">
        <f t="shared" si="1"/>
        <v>#N/A</v>
      </c>
    </row>
    <row r="19" spans="1:12" s="23" customFormat="1" ht="15.95" customHeight="1">
      <c r="A19" s="26">
        <v>5</v>
      </c>
      <c r="B19" s="20">
        <v>1</v>
      </c>
      <c r="C19" s="21">
        <v>15</v>
      </c>
      <c r="D19" s="79" t="s">
        <v>117</v>
      </c>
      <c r="E19" s="79" t="s">
        <v>118</v>
      </c>
      <c r="F19" s="31"/>
      <c r="G19" s="31"/>
      <c r="H19" s="31"/>
      <c r="I19" s="31"/>
      <c r="J19" s="31"/>
      <c r="K19" s="22" t="e">
        <f t="shared" si="0"/>
        <v>#N/A</v>
      </c>
      <c r="L19" s="29" t="e">
        <f t="shared" si="1"/>
        <v>#N/A</v>
      </c>
    </row>
    <row r="20" spans="1:12" s="23" customFormat="1" ht="15.95" customHeight="1">
      <c r="A20" s="26">
        <v>5</v>
      </c>
      <c r="B20" s="20">
        <v>1</v>
      </c>
      <c r="C20" s="21">
        <v>16</v>
      </c>
      <c r="D20" s="79" t="s">
        <v>119</v>
      </c>
      <c r="E20" s="79" t="s">
        <v>120</v>
      </c>
      <c r="F20" s="34"/>
      <c r="G20" s="34"/>
      <c r="H20" s="34"/>
      <c r="I20" s="34"/>
      <c r="J20" s="34"/>
      <c r="K20" s="22" t="e">
        <f t="shared" si="0"/>
        <v>#N/A</v>
      </c>
      <c r="L20" s="29" t="e">
        <f t="shared" si="1"/>
        <v>#N/A</v>
      </c>
    </row>
    <row r="21" spans="1:12" s="23" customFormat="1" ht="15.95" customHeight="1">
      <c r="A21" s="19">
        <v>5</v>
      </c>
      <c r="B21" s="20">
        <v>1</v>
      </c>
      <c r="C21" s="21">
        <v>17</v>
      </c>
      <c r="D21" s="79" t="s">
        <v>121</v>
      </c>
      <c r="E21" s="79" t="s">
        <v>122</v>
      </c>
      <c r="F21" s="31"/>
      <c r="G21" s="31"/>
      <c r="H21" s="31"/>
      <c r="I21" s="31"/>
      <c r="J21" s="31"/>
      <c r="K21" s="22" t="e">
        <f t="shared" si="0"/>
        <v>#N/A</v>
      </c>
      <c r="L21" s="29" t="e">
        <f t="shared" si="1"/>
        <v>#N/A</v>
      </c>
    </row>
    <row r="22" spans="1:12" s="23" customFormat="1" ht="15.95" customHeight="1">
      <c r="A22" s="19">
        <v>5</v>
      </c>
      <c r="B22" s="20">
        <v>1</v>
      </c>
      <c r="C22" s="21">
        <v>18</v>
      </c>
      <c r="D22" s="79" t="s">
        <v>123</v>
      </c>
      <c r="E22" s="79" t="s">
        <v>124</v>
      </c>
      <c r="F22" s="31"/>
      <c r="G22" s="31"/>
      <c r="H22" s="31"/>
      <c r="I22" s="31"/>
      <c r="J22" s="31"/>
      <c r="K22" s="22" t="e">
        <f t="shared" si="0"/>
        <v>#N/A</v>
      </c>
      <c r="L22" s="29" t="e">
        <f t="shared" si="1"/>
        <v>#N/A</v>
      </c>
    </row>
    <row r="23" spans="1:12" s="23" customFormat="1" ht="15.95" customHeight="1">
      <c r="A23" s="19">
        <v>5</v>
      </c>
      <c r="B23" s="20">
        <v>1</v>
      </c>
      <c r="C23" s="21">
        <v>19</v>
      </c>
      <c r="D23" s="79" t="s">
        <v>125</v>
      </c>
      <c r="E23" s="79" t="s">
        <v>126</v>
      </c>
      <c r="F23" s="31"/>
      <c r="G23" s="31"/>
      <c r="H23" s="31"/>
      <c r="I23" s="31"/>
      <c r="J23" s="31"/>
      <c r="K23" s="22" t="e">
        <f t="shared" si="0"/>
        <v>#N/A</v>
      </c>
      <c r="L23" s="29" t="e">
        <f t="shared" si="1"/>
        <v>#N/A</v>
      </c>
    </row>
    <row r="24" spans="1:12" s="23" customFormat="1" ht="15.95" customHeight="1">
      <c r="A24" s="26">
        <v>5</v>
      </c>
      <c r="B24" s="20">
        <v>1</v>
      </c>
      <c r="C24" s="21">
        <v>20</v>
      </c>
      <c r="D24" s="79" t="s">
        <v>127</v>
      </c>
      <c r="E24" s="79" t="s">
        <v>128</v>
      </c>
      <c r="F24" s="31"/>
      <c r="G24" s="31"/>
      <c r="H24" s="31"/>
      <c r="I24" s="31"/>
      <c r="J24" s="31"/>
      <c r="K24" s="22" t="e">
        <f t="shared" si="0"/>
        <v>#N/A</v>
      </c>
      <c r="L24" s="29" t="e">
        <f t="shared" si="1"/>
        <v>#N/A</v>
      </c>
    </row>
    <row r="25" spans="1:12" s="23" customFormat="1" ht="15.95" customHeight="1">
      <c r="A25" s="26">
        <v>5</v>
      </c>
      <c r="B25" s="20">
        <v>1</v>
      </c>
      <c r="C25" s="21">
        <v>21</v>
      </c>
      <c r="D25" s="79" t="s">
        <v>129</v>
      </c>
      <c r="E25" s="79" t="s">
        <v>130</v>
      </c>
      <c r="F25" s="34"/>
      <c r="G25" s="34"/>
      <c r="H25" s="34"/>
      <c r="I25" s="34"/>
      <c r="J25" s="34"/>
      <c r="K25" s="22" t="e">
        <f t="shared" si="0"/>
        <v>#N/A</v>
      </c>
      <c r="L25" s="29" t="e">
        <f t="shared" si="1"/>
        <v>#N/A</v>
      </c>
    </row>
    <row r="26" spans="1:12" s="23" customFormat="1" ht="15.95" customHeight="1">
      <c r="A26" s="19">
        <v>5</v>
      </c>
      <c r="B26" s="20">
        <v>1</v>
      </c>
      <c r="C26" s="21">
        <v>22</v>
      </c>
      <c r="D26" s="79" t="s">
        <v>131</v>
      </c>
      <c r="E26" s="79" t="s">
        <v>132</v>
      </c>
      <c r="F26" s="31"/>
      <c r="G26" s="31"/>
      <c r="H26" s="31"/>
      <c r="I26" s="31"/>
      <c r="J26" s="31"/>
      <c r="K26" s="22" t="e">
        <f t="shared" si="0"/>
        <v>#N/A</v>
      </c>
      <c r="L26" s="29" t="e">
        <f t="shared" si="1"/>
        <v>#N/A</v>
      </c>
    </row>
    <row r="27" spans="1:12" s="23" customFormat="1" ht="15.95" customHeight="1">
      <c r="A27" s="19">
        <v>5</v>
      </c>
      <c r="B27" s="20">
        <v>1</v>
      </c>
      <c r="C27" s="21">
        <v>23</v>
      </c>
      <c r="D27" s="79" t="s">
        <v>133</v>
      </c>
      <c r="E27" s="79" t="s">
        <v>134</v>
      </c>
      <c r="F27" s="31"/>
      <c r="G27" s="31"/>
      <c r="H27" s="31"/>
      <c r="I27" s="31"/>
      <c r="J27" s="31"/>
      <c r="K27" s="22" t="e">
        <f t="shared" si="0"/>
        <v>#N/A</v>
      </c>
      <c r="L27" s="29" t="e">
        <f t="shared" si="1"/>
        <v>#N/A</v>
      </c>
    </row>
    <row r="28" spans="1:12" s="23" customFormat="1" ht="15.95" customHeight="1">
      <c r="A28" s="19">
        <v>5</v>
      </c>
      <c r="B28" s="20">
        <v>1</v>
      </c>
      <c r="C28" s="21">
        <v>24</v>
      </c>
      <c r="D28" s="79" t="s">
        <v>135</v>
      </c>
      <c r="E28" s="79" t="s">
        <v>136</v>
      </c>
      <c r="F28" s="31"/>
      <c r="G28" s="31"/>
      <c r="H28" s="31"/>
      <c r="I28" s="31"/>
      <c r="J28" s="31"/>
      <c r="K28" s="22" t="e">
        <f t="shared" si="0"/>
        <v>#N/A</v>
      </c>
      <c r="L28" s="29" t="e">
        <f t="shared" si="1"/>
        <v>#N/A</v>
      </c>
    </row>
    <row r="29" spans="1:12" s="23" customFormat="1" ht="15.95" customHeight="1">
      <c r="A29" s="26">
        <v>5</v>
      </c>
      <c r="B29" s="20">
        <v>1</v>
      </c>
      <c r="C29" s="21">
        <v>25</v>
      </c>
      <c r="D29" s="79" t="s">
        <v>137</v>
      </c>
      <c r="E29" s="79" t="s">
        <v>138</v>
      </c>
      <c r="F29" s="31"/>
      <c r="G29" s="31"/>
      <c r="H29" s="31"/>
      <c r="I29" s="31"/>
      <c r="J29" s="31"/>
      <c r="K29" s="22" t="e">
        <f t="shared" si="0"/>
        <v>#N/A</v>
      </c>
      <c r="L29" s="29" t="e">
        <f t="shared" si="1"/>
        <v>#N/A</v>
      </c>
    </row>
    <row r="30" spans="1:12" s="23" customFormat="1" ht="15.95" customHeight="1">
      <c r="A30" s="26">
        <v>5</v>
      </c>
      <c r="B30" s="20">
        <v>1</v>
      </c>
      <c r="C30" s="21">
        <v>26</v>
      </c>
      <c r="D30" s="79" t="s">
        <v>139</v>
      </c>
      <c r="E30" s="79" t="s">
        <v>140</v>
      </c>
      <c r="F30" s="34"/>
      <c r="G30" s="34"/>
      <c r="H30" s="34"/>
      <c r="I30" s="34"/>
      <c r="J30" s="34"/>
      <c r="K30" s="22" t="e">
        <f t="shared" si="0"/>
        <v>#N/A</v>
      </c>
      <c r="L30" s="29" t="e">
        <f t="shared" si="1"/>
        <v>#N/A</v>
      </c>
    </row>
    <row r="31" spans="1:12" ht="15.95" customHeight="1">
      <c r="A31" s="19">
        <v>5</v>
      </c>
      <c r="B31" s="20">
        <v>1</v>
      </c>
      <c r="C31" s="21">
        <v>27</v>
      </c>
      <c r="D31" s="79" t="s">
        <v>141</v>
      </c>
      <c r="E31" s="79" t="s">
        <v>142</v>
      </c>
      <c r="F31" s="31"/>
      <c r="G31" s="31"/>
      <c r="H31" s="31"/>
      <c r="I31" s="31"/>
      <c r="J31" s="31"/>
      <c r="K31" s="22" t="e">
        <f t="shared" ref="K31" si="2">IF(J31="-","-",MODE(F31:J31))</f>
        <v>#N/A</v>
      </c>
      <c r="L31" s="29" t="e">
        <f>IF(K31=3,"ดีเยี่ยม",IF(K31=2,"ดี",IF(K31=1,"พอใช้",IF(K31=0,"ปรับปรุง","-"))))</f>
        <v>#N/A</v>
      </c>
    </row>
  </sheetData>
  <sheetProtection sheet="1" objects="1" scenarios="1"/>
  <mergeCells count="8">
    <mergeCell ref="A1:L1"/>
    <mergeCell ref="K3:K4"/>
    <mergeCell ref="L3:L4"/>
    <mergeCell ref="A3:A4"/>
    <mergeCell ref="B3:B4"/>
    <mergeCell ref="C3:C4"/>
    <mergeCell ref="E3:E4"/>
    <mergeCell ref="D3:D4"/>
  </mergeCells>
  <phoneticPr fontId="16" type="noConversion"/>
  <printOptions gridLines="1"/>
  <pageMargins left="0.84" right="0.70866141732283472" top="0.74803149606299213" bottom="0.36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C401E-DCAC-4F65-A1B9-8470399E466E}">
  <dimension ref="A1:AC19"/>
  <sheetViews>
    <sheetView workbookViewId="0">
      <selection activeCell="M16" sqref="M16"/>
    </sheetView>
  </sheetViews>
  <sheetFormatPr defaultRowHeight="21"/>
  <cols>
    <col min="1" max="1" width="12.85546875" style="40" customWidth="1"/>
    <col min="2" max="11" width="7.7109375" style="40" customWidth="1"/>
    <col min="12" max="16384" width="9.140625" style="40"/>
  </cols>
  <sheetData>
    <row r="1" spans="1:29">
      <c r="A1" s="98" t="s">
        <v>292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39"/>
    </row>
    <row r="2" spans="1:29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29" s="45" customFormat="1"/>
    <row r="4" spans="1:29" s="45" customFormat="1">
      <c r="A4" s="100" t="s">
        <v>57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44"/>
      <c r="M4" s="41"/>
      <c r="N4" s="41"/>
      <c r="O4" s="41"/>
      <c r="P4" s="41"/>
      <c r="Q4" s="41"/>
      <c r="R4" s="41"/>
      <c r="S4" s="41"/>
      <c r="T4" s="41"/>
      <c r="U4" s="41"/>
      <c r="V4" s="41"/>
      <c r="W4" s="44"/>
      <c r="X4" s="41"/>
      <c r="Y4" s="41"/>
      <c r="Z4" s="41"/>
      <c r="AA4" s="41"/>
      <c r="AB4" s="41"/>
      <c r="AC4" s="44"/>
    </row>
    <row r="5" spans="1:29" s="45" customFormat="1">
      <c r="A5" s="49" t="s">
        <v>58</v>
      </c>
      <c r="B5" s="99" t="s">
        <v>59</v>
      </c>
      <c r="C5" s="99"/>
      <c r="D5" s="95" t="s">
        <v>60</v>
      </c>
      <c r="E5" s="95"/>
      <c r="F5" s="95" t="s">
        <v>61</v>
      </c>
      <c r="G5" s="95"/>
      <c r="H5" s="95" t="s">
        <v>62</v>
      </c>
      <c r="I5" s="95"/>
      <c r="J5" s="95" t="s">
        <v>63</v>
      </c>
      <c r="K5" s="95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9" s="45" customFormat="1">
      <c r="A6" s="50" t="s">
        <v>70</v>
      </c>
      <c r="B6" s="51">
        <f>COUNTIF('student m.5.1'!$F$5:$F$35,3)</f>
        <v>0</v>
      </c>
      <c r="C6" s="51" t="s">
        <v>15</v>
      </c>
      <c r="D6" s="51">
        <f>COUNTIF('student m.5.1'!$G$5:$G$35,3)</f>
        <v>0</v>
      </c>
      <c r="E6" s="51" t="s">
        <v>15</v>
      </c>
      <c r="F6" s="51">
        <f>COUNTIF('student m.5.1'!$H$5:$H$35,3)</f>
        <v>0</v>
      </c>
      <c r="G6" s="51" t="s">
        <v>15</v>
      </c>
      <c r="H6" s="51">
        <f>COUNTIF('student m.5.1'!$I$5:$I$35,3)</f>
        <v>0</v>
      </c>
      <c r="I6" s="51" t="s">
        <v>15</v>
      </c>
      <c r="J6" s="51">
        <f>COUNTIF('student m.5.1'!$J$5:$J$35,3)</f>
        <v>0</v>
      </c>
      <c r="K6" s="51" t="s">
        <v>15</v>
      </c>
      <c r="L6" s="43"/>
      <c r="M6" s="91"/>
      <c r="N6" s="92"/>
      <c r="O6" s="46"/>
      <c r="P6" s="91"/>
      <c r="Q6" s="92"/>
      <c r="R6" s="42"/>
      <c r="S6" s="91"/>
      <c r="T6" s="92"/>
      <c r="U6" s="44"/>
      <c r="V6" s="93"/>
      <c r="W6" s="92"/>
    </row>
    <row r="7" spans="1:29" s="45" customFormat="1">
      <c r="A7" s="50" t="s">
        <v>71</v>
      </c>
      <c r="B7" s="51">
        <f>COUNTIF('student m.5.1'!$F$5:$F$35,2)</f>
        <v>0</v>
      </c>
      <c r="C7" s="51" t="s">
        <v>15</v>
      </c>
      <c r="D7" s="51">
        <f>COUNTIF('student m.5.1'!$G$5:$G$35,2)</f>
        <v>0</v>
      </c>
      <c r="E7" s="51" t="s">
        <v>15</v>
      </c>
      <c r="F7" s="51">
        <f>COUNTIF('student m.5.1'!$H$5:$H$35,2)</f>
        <v>0</v>
      </c>
      <c r="G7" s="51" t="s">
        <v>15</v>
      </c>
      <c r="H7" s="51">
        <f>COUNTIF('student m.5.1'!$I$5:$I$35,2)</f>
        <v>0</v>
      </c>
      <c r="I7" s="51" t="s">
        <v>15</v>
      </c>
      <c r="J7" s="51">
        <f>COUNTIF('student m.5.1'!$J$5:$J$35,2)</f>
        <v>0</v>
      </c>
      <c r="K7" s="51" t="s">
        <v>15</v>
      </c>
      <c r="L7" s="47"/>
      <c r="M7" s="44"/>
      <c r="N7" s="44"/>
      <c r="O7" s="46"/>
      <c r="P7" s="44"/>
      <c r="Q7" s="44"/>
      <c r="R7" s="42"/>
      <c r="S7" s="44"/>
      <c r="T7" s="44"/>
      <c r="U7" s="44"/>
      <c r="V7" s="48"/>
      <c r="W7" s="48"/>
    </row>
    <row r="8" spans="1:29" s="45" customFormat="1">
      <c r="A8" s="50" t="s">
        <v>72</v>
      </c>
      <c r="B8" s="51">
        <f>COUNTIF('student m.5.1'!$F$5:$F$35,1)</f>
        <v>0</v>
      </c>
      <c r="C8" s="51" t="s">
        <v>15</v>
      </c>
      <c r="D8" s="51">
        <f>COUNTIF('student m.5.1'!$G$5:$G$35,1)</f>
        <v>0</v>
      </c>
      <c r="E8" s="51" t="s">
        <v>15</v>
      </c>
      <c r="F8" s="51">
        <f>COUNTIF('student m.5.1'!$H$5:$H$35,1)</f>
        <v>0</v>
      </c>
      <c r="G8" s="51" t="s">
        <v>15</v>
      </c>
      <c r="H8" s="51">
        <f>COUNTIF('student m.5.1'!$I$5:$I$35,1)</f>
        <v>0</v>
      </c>
      <c r="I8" s="51" t="s">
        <v>15</v>
      </c>
      <c r="J8" s="51">
        <f>COUNTIF('student m.5.1'!$J$5:$J$35,1)</f>
        <v>0</v>
      </c>
      <c r="K8" s="51" t="s">
        <v>15</v>
      </c>
      <c r="L8" s="47"/>
      <c r="M8" s="91"/>
      <c r="N8" s="92"/>
      <c r="O8" s="46"/>
      <c r="P8" s="91"/>
      <c r="Q8" s="92"/>
      <c r="R8" s="42"/>
      <c r="S8" s="91"/>
      <c r="T8" s="92"/>
      <c r="U8" s="44"/>
      <c r="V8" s="93"/>
      <c r="W8" s="92"/>
    </row>
    <row r="9" spans="1:29" s="45" customFormat="1">
      <c r="A9" s="50" t="s">
        <v>73</v>
      </c>
      <c r="B9" s="51">
        <f>COUNTIF('student m.5.1'!$F$5:$F$35,0)</f>
        <v>0</v>
      </c>
      <c r="C9" s="51" t="s">
        <v>15</v>
      </c>
      <c r="D9" s="51">
        <f>COUNTIF('student m.5.1'!$G$5:$G$35,0)</f>
        <v>0</v>
      </c>
      <c r="E9" s="51" t="s">
        <v>15</v>
      </c>
      <c r="F9" s="51">
        <f>COUNTIF('student m.5.1'!$H$5:$H$35,0)</f>
        <v>0</v>
      </c>
      <c r="G9" s="51" t="s">
        <v>15</v>
      </c>
      <c r="H9" s="51">
        <f>COUNTIF('student m.5.1'!$I$5:$I$35,0)</f>
        <v>0</v>
      </c>
      <c r="I9" s="51" t="s">
        <v>15</v>
      </c>
      <c r="J9" s="51">
        <f>COUNTIF('student m.5.1'!$J$5:$J$35,0)</f>
        <v>0</v>
      </c>
      <c r="K9" s="51" t="s">
        <v>15</v>
      </c>
      <c r="L9" s="47"/>
      <c r="M9" s="44"/>
      <c r="N9" s="44"/>
      <c r="O9" s="46"/>
      <c r="P9" s="44"/>
      <c r="Q9" s="44"/>
      <c r="R9" s="42"/>
      <c r="S9" s="44"/>
      <c r="T9" s="44"/>
      <c r="U9" s="44"/>
      <c r="V9" s="48"/>
      <c r="W9" s="48"/>
    </row>
    <row r="10" spans="1:29" s="45" customFormat="1">
      <c r="A10" s="44"/>
      <c r="B10" s="42"/>
      <c r="C10" s="47"/>
      <c r="D10" s="44"/>
      <c r="E10" s="44"/>
      <c r="F10" s="44"/>
      <c r="G10" s="46"/>
      <c r="H10" s="44"/>
      <c r="I10" s="44"/>
      <c r="J10" s="44"/>
      <c r="K10" s="44"/>
      <c r="L10" s="42"/>
      <c r="M10" s="44"/>
      <c r="N10" s="44"/>
      <c r="O10" s="44"/>
      <c r="P10" s="44"/>
      <c r="Q10" s="48"/>
      <c r="R10" s="47"/>
      <c r="S10" s="91"/>
      <c r="T10" s="92"/>
      <c r="U10" s="46"/>
      <c r="V10" s="91"/>
      <c r="W10" s="92"/>
      <c r="X10" s="42"/>
      <c r="Y10" s="91"/>
      <c r="Z10" s="92"/>
      <c r="AA10" s="44"/>
      <c r="AB10" s="93"/>
      <c r="AC10" s="92"/>
    </row>
    <row r="11" spans="1:29" s="45" customFormat="1">
      <c r="A11" s="42"/>
      <c r="B11" s="42"/>
      <c r="C11" s="42"/>
      <c r="D11" s="42"/>
      <c r="E11" s="42"/>
      <c r="F11" s="42"/>
      <c r="G11" s="47"/>
      <c r="H11" s="44"/>
      <c r="I11" s="44"/>
      <c r="J11" s="46"/>
      <c r="K11" s="44"/>
      <c r="L11" s="44"/>
      <c r="M11" s="42"/>
      <c r="N11" s="44"/>
      <c r="O11" s="44"/>
      <c r="P11" s="44"/>
      <c r="Q11" s="48"/>
      <c r="R11" s="48"/>
    </row>
    <row r="12" spans="1:29" s="45" customFormat="1">
      <c r="A12" s="95" t="s">
        <v>69</v>
      </c>
      <c r="B12" s="95" t="s">
        <v>68</v>
      </c>
      <c r="C12" s="95"/>
      <c r="D12" s="95"/>
      <c r="E12" s="95"/>
      <c r="F12" s="95"/>
      <c r="G12" s="95"/>
      <c r="H12" s="95"/>
      <c r="I12" s="95"/>
      <c r="J12" s="47"/>
      <c r="K12" s="47"/>
      <c r="L12" s="47"/>
      <c r="M12" s="47"/>
      <c r="N12" s="47"/>
      <c r="O12" s="47"/>
      <c r="P12" s="47"/>
      <c r="Q12" s="47"/>
      <c r="R12" s="47"/>
    </row>
    <row r="13" spans="1:29" s="45" customFormat="1">
      <c r="A13" s="95"/>
      <c r="B13" s="97" t="s">
        <v>64</v>
      </c>
      <c r="C13" s="97"/>
      <c r="D13" s="97" t="s">
        <v>65</v>
      </c>
      <c r="E13" s="97"/>
      <c r="F13" s="97" t="s">
        <v>66</v>
      </c>
      <c r="G13" s="97"/>
      <c r="H13" s="97" t="s">
        <v>67</v>
      </c>
      <c r="I13" s="97"/>
    </row>
    <row r="14" spans="1:29" s="45" customFormat="1">
      <c r="A14" s="52">
        <f>COUNTA('student m.5.1'!L5:L31)</f>
        <v>27</v>
      </c>
      <c r="B14" s="95">
        <f>COUNTIF('student m.5.1'!$K$5:$K$35,3)</f>
        <v>0</v>
      </c>
      <c r="C14" s="95"/>
      <c r="D14" s="95">
        <f>COUNTIF('student m.5.1'!$K$5:$K$35,2)</f>
        <v>0</v>
      </c>
      <c r="E14" s="95"/>
      <c r="F14" s="95">
        <f>COUNTIF('student m.5.1'!$K$5:$K$35,1)</f>
        <v>0</v>
      </c>
      <c r="G14" s="95"/>
      <c r="H14" s="95">
        <f>COUNTIF('student m.5.1'!$K$5:$K$35,0)</f>
        <v>0</v>
      </c>
      <c r="I14" s="95"/>
    </row>
    <row r="15" spans="1:29" s="45" customFormat="1">
      <c r="A15" s="52" t="s">
        <v>16</v>
      </c>
      <c r="B15" s="96">
        <f>(B14*100)/$A$14</f>
        <v>0</v>
      </c>
      <c r="C15" s="96"/>
      <c r="D15" s="96">
        <f t="shared" ref="D15" si="0">(D14*100)/$A$14</f>
        <v>0</v>
      </c>
      <c r="E15" s="96"/>
      <c r="F15" s="96">
        <f t="shared" ref="F15" si="1">(F14*100)/$A$14</f>
        <v>0</v>
      </c>
      <c r="G15" s="96"/>
      <c r="H15" s="96">
        <f t="shared" ref="H15" si="2">(H14*100)/$A$14</f>
        <v>0</v>
      </c>
      <c r="I15" s="96"/>
    </row>
    <row r="16" spans="1:29" s="45" customFormat="1">
      <c r="B16" s="94"/>
      <c r="C16" s="94"/>
    </row>
    <row r="17" s="45" customFormat="1"/>
    <row r="18" s="45" customFormat="1"/>
    <row r="19" s="45" customFormat="1"/>
  </sheetData>
  <sheetProtection sheet="1" objects="1" scenarios="1"/>
  <mergeCells count="35">
    <mergeCell ref="A1:K1"/>
    <mergeCell ref="B15:C15"/>
    <mergeCell ref="B12:I12"/>
    <mergeCell ref="A12:A13"/>
    <mergeCell ref="F13:G13"/>
    <mergeCell ref="H13:I13"/>
    <mergeCell ref="F14:G14"/>
    <mergeCell ref="B16:C16"/>
    <mergeCell ref="D14:E14"/>
    <mergeCell ref="D15:E15"/>
    <mergeCell ref="D13:E13"/>
    <mergeCell ref="A2:K2"/>
    <mergeCell ref="B5:C5"/>
    <mergeCell ref="D5:E5"/>
    <mergeCell ref="F5:G5"/>
    <mergeCell ref="H5:I5"/>
    <mergeCell ref="J5:K5"/>
    <mergeCell ref="A4:K4"/>
    <mergeCell ref="F15:G15"/>
    <mergeCell ref="H14:I14"/>
    <mergeCell ref="H15:I15"/>
    <mergeCell ref="B13:C13"/>
    <mergeCell ref="B14:C14"/>
    <mergeCell ref="S10:T10"/>
    <mergeCell ref="V10:W10"/>
    <mergeCell ref="Y10:Z10"/>
    <mergeCell ref="AB10:AC10"/>
    <mergeCell ref="M6:N6"/>
    <mergeCell ref="P6:Q6"/>
    <mergeCell ref="S6:T6"/>
    <mergeCell ref="V6:W6"/>
    <mergeCell ref="M8:N8"/>
    <mergeCell ref="P8:Q8"/>
    <mergeCell ref="S8:T8"/>
    <mergeCell ref="V8:W8"/>
  </mergeCells>
  <pageMargins left="0.7" right="0.44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70E07-6FC8-4183-A74C-9B8364690D68}">
  <dimension ref="A1:L30"/>
  <sheetViews>
    <sheetView workbookViewId="0">
      <selection activeCell="G10" sqref="G10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30" customWidth="1"/>
    <col min="4" max="4" width="9.28515625" style="30" customWidth="1"/>
    <col min="5" max="5" width="27.140625" style="18" customWidth="1"/>
    <col min="6" max="6" width="3.7109375" style="30" customWidth="1"/>
    <col min="7" max="10" width="3.5703125" style="30" customWidth="1"/>
    <col min="11" max="11" width="5.7109375" style="30" customWidth="1"/>
    <col min="12" max="12" width="7.42578125" style="30" customWidth="1"/>
    <col min="13" max="16384" width="14.42578125" style="18"/>
  </cols>
  <sheetData>
    <row r="1" spans="1:12" ht="29.25" customHeight="1">
      <c r="A1" s="85" t="s">
        <v>293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8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81.75" customHeight="1">
      <c r="A3" s="86" t="s">
        <v>56</v>
      </c>
      <c r="B3" s="86" t="s">
        <v>4</v>
      </c>
      <c r="C3" s="89" t="s">
        <v>6</v>
      </c>
      <c r="D3" s="86" t="s">
        <v>5</v>
      </c>
      <c r="E3" s="90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12</v>
      </c>
      <c r="K3" s="86" t="s">
        <v>13</v>
      </c>
      <c r="L3" s="86" t="s">
        <v>14</v>
      </c>
    </row>
    <row r="4" spans="1:12" ht="15" customHeight="1">
      <c r="A4" s="88"/>
      <c r="B4" s="88"/>
      <c r="C4" s="87"/>
      <c r="D4" s="87"/>
      <c r="E4" s="88"/>
      <c r="F4" s="37">
        <v>3</v>
      </c>
      <c r="G4" s="37">
        <v>3</v>
      </c>
      <c r="H4" s="37">
        <v>3</v>
      </c>
      <c r="I4" s="37">
        <v>3</v>
      </c>
      <c r="J4" s="37">
        <v>3</v>
      </c>
      <c r="K4" s="87"/>
      <c r="L4" s="87"/>
    </row>
    <row r="5" spans="1:12" ht="15.95" customHeight="1">
      <c r="A5" s="24">
        <v>5</v>
      </c>
      <c r="B5" s="24">
        <v>2</v>
      </c>
      <c r="C5" s="77">
        <v>1</v>
      </c>
      <c r="D5" s="79" t="s">
        <v>143</v>
      </c>
      <c r="E5" s="79" t="s">
        <v>144</v>
      </c>
      <c r="F5" s="78"/>
      <c r="G5" s="33"/>
      <c r="H5" s="33"/>
      <c r="I5" s="33"/>
      <c r="J5" s="33"/>
      <c r="K5" s="25" t="e">
        <f>IF(J5="-","-",MODE(F5:J5))</f>
        <v>#N/A</v>
      </c>
      <c r="L5" s="25" t="e">
        <f>IF(K5=3,"ดีเยี่ยม",IF(K5=2,"ดี",IF(K5=1,"พอใช้",IF(K5=0,"ปรับปรุง","-"))))</f>
        <v>#N/A</v>
      </c>
    </row>
    <row r="6" spans="1:12" ht="15.95" customHeight="1">
      <c r="A6" s="24">
        <v>5</v>
      </c>
      <c r="B6" s="24">
        <v>2</v>
      </c>
      <c r="C6" s="77">
        <v>2</v>
      </c>
      <c r="D6" s="79" t="s">
        <v>145</v>
      </c>
      <c r="E6" s="79" t="s">
        <v>146</v>
      </c>
      <c r="F6" s="78"/>
      <c r="G6" s="33"/>
      <c r="H6" s="33"/>
      <c r="I6" s="33"/>
      <c r="J6" s="33"/>
      <c r="K6" s="25" t="e">
        <f t="shared" ref="K6:K25" si="0">IF(J6="-","-",MODE(F6:J6))</f>
        <v>#N/A</v>
      </c>
      <c r="L6" s="25" t="e">
        <f t="shared" ref="L6:L25" si="1">IF(K6=3,"ดีเยี่ยม",IF(K6=2,"ดี",IF(K6=1,"พอใช้",IF(K6=0,"ปรับปรุง","-"))))</f>
        <v>#N/A</v>
      </c>
    </row>
    <row r="7" spans="1:12" ht="15.95" customHeight="1">
      <c r="A7" s="24">
        <v>5</v>
      </c>
      <c r="B7" s="24">
        <v>2</v>
      </c>
      <c r="C7" s="77">
        <v>3</v>
      </c>
      <c r="D7" s="79" t="s">
        <v>147</v>
      </c>
      <c r="E7" s="79" t="s">
        <v>148</v>
      </c>
      <c r="F7" s="78"/>
      <c r="G7" s="33"/>
      <c r="H7" s="33"/>
      <c r="I7" s="33"/>
      <c r="J7" s="33"/>
      <c r="K7" s="25" t="e">
        <f t="shared" si="0"/>
        <v>#N/A</v>
      </c>
      <c r="L7" s="25" t="e">
        <f t="shared" si="1"/>
        <v>#N/A</v>
      </c>
    </row>
    <row r="8" spans="1:12" ht="15.95" customHeight="1">
      <c r="A8" s="24">
        <v>5</v>
      </c>
      <c r="B8" s="24">
        <v>2</v>
      </c>
      <c r="C8" s="77">
        <v>4</v>
      </c>
      <c r="D8" s="79" t="s">
        <v>149</v>
      </c>
      <c r="E8" s="79" t="s">
        <v>150</v>
      </c>
      <c r="F8" s="78"/>
      <c r="G8" s="33"/>
      <c r="H8" s="33"/>
      <c r="I8" s="33"/>
      <c r="J8" s="33"/>
      <c r="K8" s="25" t="e">
        <f t="shared" si="0"/>
        <v>#N/A</v>
      </c>
      <c r="L8" s="25" t="e">
        <f t="shared" si="1"/>
        <v>#N/A</v>
      </c>
    </row>
    <row r="9" spans="1:12" ht="15.95" customHeight="1">
      <c r="A9" s="24">
        <v>5</v>
      </c>
      <c r="B9" s="24">
        <v>2</v>
      </c>
      <c r="C9" s="77">
        <v>5</v>
      </c>
      <c r="D9" s="79" t="s">
        <v>151</v>
      </c>
      <c r="E9" s="79" t="s">
        <v>152</v>
      </c>
      <c r="F9" s="78"/>
      <c r="G9" s="33"/>
      <c r="H9" s="33"/>
      <c r="I9" s="33"/>
      <c r="J9" s="33"/>
      <c r="K9" s="25" t="e">
        <f t="shared" si="0"/>
        <v>#N/A</v>
      </c>
      <c r="L9" s="25" t="e">
        <f t="shared" si="1"/>
        <v>#N/A</v>
      </c>
    </row>
    <row r="10" spans="1:12" ht="15.95" customHeight="1">
      <c r="A10" s="24">
        <v>5</v>
      </c>
      <c r="B10" s="24">
        <v>2</v>
      </c>
      <c r="C10" s="77">
        <v>6</v>
      </c>
      <c r="D10" s="79" t="s">
        <v>287</v>
      </c>
      <c r="E10" s="79" t="s">
        <v>288</v>
      </c>
      <c r="F10" s="78"/>
      <c r="G10" s="33"/>
      <c r="H10" s="33"/>
      <c r="I10" s="33"/>
      <c r="J10" s="33"/>
      <c r="K10" s="25" t="e">
        <f t="shared" si="0"/>
        <v>#N/A</v>
      </c>
      <c r="L10" s="25" t="e">
        <f t="shared" si="1"/>
        <v>#N/A</v>
      </c>
    </row>
    <row r="11" spans="1:12" ht="15.95" customHeight="1">
      <c r="A11" s="24">
        <v>5</v>
      </c>
      <c r="B11" s="24">
        <v>2</v>
      </c>
      <c r="C11" s="77">
        <v>7</v>
      </c>
      <c r="D11" s="79" t="s">
        <v>153</v>
      </c>
      <c r="E11" s="79" t="s">
        <v>154</v>
      </c>
      <c r="F11" s="78"/>
      <c r="G11" s="33"/>
      <c r="H11" s="33"/>
      <c r="I11" s="33"/>
      <c r="J11" s="33"/>
      <c r="K11" s="25" t="e">
        <f t="shared" si="0"/>
        <v>#N/A</v>
      </c>
      <c r="L11" s="25" t="e">
        <f t="shared" si="1"/>
        <v>#N/A</v>
      </c>
    </row>
    <row r="12" spans="1:12" ht="15.95" customHeight="1">
      <c r="A12" s="24">
        <v>5</v>
      </c>
      <c r="B12" s="24">
        <v>2</v>
      </c>
      <c r="C12" s="77">
        <v>8</v>
      </c>
      <c r="D12" s="79" t="s">
        <v>155</v>
      </c>
      <c r="E12" s="79" t="s">
        <v>156</v>
      </c>
      <c r="F12" s="78"/>
      <c r="G12" s="33"/>
      <c r="H12" s="33"/>
      <c r="I12" s="33"/>
      <c r="J12" s="33"/>
      <c r="K12" s="25" t="e">
        <f t="shared" si="0"/>
        <v>#N/A</v>
      </c>
      <c r="L12" s="25" t="e">
        <f t="shared" si="1"/>
        <v>#N/A</v>
      </c>
    </row>
    <row r="13" spans="1:12" ht="15.95" customHeight="1">
      <c r="A13" s="24">
        <v>5</v>
      </c>
      <c r="B13" s="27">
        <v>2</v>
      </c>
      <c r="C13" s="28">
        <v>9</v>
      </c>
      <c r="D13" s="79" t="s">
        <v>157</v>
      </c>
      <c r="E13" s="79" t="s">
        <v>158</v>
      </c>
      <c r="F13" s="34"/>
      <c r="G13" s="35"/>
      <c r="H13" s="35"/>
      <c r="I13" s="35"/>
      <c r="J13" s="35"/>
      <c r="K13" s="29" t="e">
        <f t="shared" si="0"/>
        <v>#N/A</v>
      </c>
      <c r="L13" s="25" t="e">
        <f t="shared" si="1"/>
        <v>#N/A</v>
      </c>
    </row>
    <row r="14" spans="1:12" ht="15.95" customHeight="1">
      <c r="A14" s="24">
        <v>5</v>
      </c>
      <c r="B14" s="20">
        <v>2</v>
      </c>
      <c r="C14" s="21">
        <v>10</v>
      </c>
      <c r="D14" s="79" t="s">
        <v>159</v>
      </c>
      <c r="E14" s="79" t="s">
        <v>160</v>
      </c>
      <c r="F14" s="31"/>
      <c r="G14" s="32"/>
      <c r="H14" s="32"/>
      <c r="I14" s="32"/>
      <c r="J14" s="32"/>
      <c r="K14" s="22" t="e">
        <f t="shared" si="0"/>
        <v>#N/A</v>
      </c>
      <c r="L14" s="25" t="e">
        <f t="shared" si="1"/>
        <v>#N/A</v>
      </c>
    </row>
    <row r="15" spans="1:12" ht="15.95" customHeight="1">
      <c r="A15" s="24">
        <v>5</v>
      </c>
      <c r="B15" s="20">
        <v>2</v>
      </c>
      <c r="C15" s="21">
        <v>11</v>
      </c>
      <c r="D15" s="79" t="s">
        <v>161</v>
      </c>
      <c r="E15" s="79" t="s">
        <v>162</v>
      </c>
      <c r="F15" s="31"/>
      <c r="G15" s="32"/>
      <c r="H15" s="32"/>
      <c r="I15" s="32"/>
      <c r="J15" s="32"/>
      <c r="K15" s="22" t="e">
        <f t="shared" si="0"/>
        <v>#N/A</v>
      </c>
      <c r="L15" s="25" t="e">
        <f t="shared" si="1"/>
        <v>#N/A</v>
      </c>
    </row>
    <row r="16" spans="1:12" ht="15.95" customHeight="1">
      <c r="A16" s="24">
        <v>5</v>
      </c>
      <c r="B16" s="20">
        <v>2</v>
      </c>
      <c r="C16" s="21">
        <v>12</v>
      </c>
      <c r="D16" s="79" t="s">
        <v>163</v>
      </c>
      <c r="E16" s="79" t="s">
        <v>164</v>
      </c>
      <c r="F16" s="31"/>
      <c r="G16" s="32"/>
      <c r="H16" s="32"/>
      <c r="I16" s="32"/>
      <c r="J16" s="32"/>
      <c r="K16" s="22" t="e">
        <f t="shared" si="0"/>
        <v>#N/A</v>
      </c>
      <c r="L16" s="25" t="e">
        <f t="shared" si="1"/>
        <v>#N/A</v>
      </c>
    </row>
    <row r="17" spans="1:12" ht="15.95" customHeight="1">
      <c r="A17" s="24">
        <v>5</v>
      </c>
      <c r="B17" s="20">
        <v>2</v>
      </c>
      <c r="C17" s="21">
        <v>13</v>
      </c>
      <c r="D17" s="79" t="s">
        <v>165</v>
      </c>
      <c r="E17" s="79" t="s">
        <v>166</v>
      </c>
      <c r="F17" s="31"/>
      <c r="G17" s="32"/>
      <c r="H17" s="32"/>
      <c r="I17" s="32"/>
      <c r="J17" s="32"/>
      <c r="K17" s="22" t="e">
        <f t="shared" si="0"/>
        <v>#N/A</v>
      </c>
      <c r="L17" s="25" t="e">
        <f t="shared" si="1"/>
        <v>#N/A</v>
      </c>
    </row>
    <row r="18" spans="1:12" ht="15.95" customHeight="1">
      <c r="A18" s="24">
        <v>5</v>
      </c>
      <c r="B18" s="20">
        <v>2</v>
      </c>
      <c r="C18" s="21">
        <v>14</v>
      </c>
      <c r="D18" s="79" t="s">
        <v>167</v>
      </c>
      <c r="E18" s="79" t="s">
        <v>168</v>
      </c>
      <c r="F18" s="31"/>
      <c r="G18" s="32"/>
      <c r="H18" s="32"/>
      <c r="I18" s="32"/>
      <c r="J18" s="32"/>
      <c r="K18" s="22" t="e">
        <f t="shared" si="0"/>
        <v>#N/A</v>
      </c>
      <c r="L18" s="25" t="e">
        <f t="shared" si="1"/>
        <v>#N/A</v>
      </c>
    </row>
    <row r="19" spans="1:12" ht="15.95" customHeight="1">
      <c r="A19" s="24">
        <v>5</v>
      </c>
      <c r="B19" s="20">
        <v>2</v>
      </c>
      <c r="C19" s="21">
        <v>15</v>
      </c>
      <c r="D19" s="79" t="s">
        <v>169</v>
      </c>
      <c r="E19" s="79" t="s">
        <v>170</v>
      </c>
      <c r="F19" s="31"/>
      <c r="G19" s="32"/>
      <c r="H19" s="32"/>
      <c r="I19" s="32"/>
      <c r="J19" s="32"/>
      <c r="K19" s="22" t="e">
        <f t="shared" si="0"/>
        <v>#N/A</v>
      </c>
      <c r="L19" s="25" t="e">
        <f t="shared" si="1"/>
        <v>#N/A</v>
      </c>
    </row>
    <row r="20" spans="1:12" ht="15.95" customHeight="1">
      <c r="A20" s="24">
        <v>5</v>
      </c>
      <c r="B20" s="20">
        <v>2</v>
      </c>
      <c r="C20" s="21">
        <v>16</v>
      </c>
      <c r="D20" s="79" t="s">
        <v>171</v>
      </c>
      <c r="E20" s="79" t="s">
        <v>172</v>
      </c>
      <c r="F20" s="31"/>
      <c r="G20" s="32"/>
      <c r="H20" s="32"/>
      <c r="I20" s="32"/>
      <c r="J20" s="32"/>
      <c r="K20" s="22" t="e">
        <f t="shared" si="0"/>
        <v>#N/A</v>
      </c>
      <c r="L20" s="25" t="e">
        <f t="shared" si="1"/>
        <v>#N/A</v>
      </c>
    </row>
    <row r="21" spans="1:12" ht="15.95" customHeight="1">
      <c r="A21" s="24">
        <v>5</v>
      </c>
      <c r="B21" s="20">
        <v>2</v>
      </c>
      <c r="C21" s="21">
        <v>17</v>
      </c>
      <c r="D21" s="79" t="s">
        <v>173</v>
      </c>
      <c r="E21" s="79" t="s">
        <v>174</v>
      </c>
      <c r="F21" s="31"/>
      <c r="G21" s="32"/>
      <c r="H21" s="32"/>
      <c r="I21" s="32"/>
      <c r="J21" s="32"/>
      <c r="K21" s="22" t="e">
        <f t="shared" si="0"/>
        <v>#N/A</v>
      </c>
      <c r="L21" s="25" t="e">
        <f t="shared" si="1"/>
        <v>#N/A</v>
      </c>
    </row>
    <row r="22" spans="1:12" ht="15.95" customHeight="1">
      <c r="A22" s="24">
        <v>5</v>
      </c>
      <c r="B22" s="20">
        <v>2</v>
      </c>
      <c r="C22" s="21">
        <v>18</v>
      </c>
      <c r="D22" s="79" t="s">
        <v>175</v>
      </c>
      <c r="E22" s="79" t="s">
        <v>176</v>
      </c>
      <c r="F22" s="31"/>
      <c r="G22" s="32"/>
      <c r="H22" s="32"/>
      <c r="I22" s="32"/>
      <c r="J22" s="32"/>
      <c r="K22" s="22" t="e">
        <f t="shared" si="0"/>
        <v>#N/A</v>
      </c>
      <c r="L22" s="25" t="e">
        <f t="shared" si="1"/>
        <v>#N/A</v>
      </c>
    </row>
    <row r="23" spans="1:12" ht="15.95" customHeight="1">
      <c r="A23" s="24">
        <v>5</v>
      </c>
      <c r="B23" s="20">
        <v>2</v>
      </c>
      <c r="C23" s="21">
        <v>19</v>
      </c>
      <c r="D23" s="79" t="s">
        <v>177</v>
      </c>
      <c r="E23" s="79" t="s">
        <v>178</v>
      </c>
      <c r="F23" s="31"/>
      <c r="G23" s="32"/>
      <c r="H23" s="32"/>
      <c r="I23" s="32"/>
      <c r="J23" s="32"/>
      <c r="K23" s="22" t="e">
        <f t="shared" si="0"/>
        <v>#N/A</v>
      </c>
      <c r="L23" s="25" t="e">
        <f t="shared" si="1"/>
        <v>#N/A</v>
      </c>
    </row>
    <row r="24" spans="1:12" ht="15.95" customHeight="1">
      <c r="A24" s="24">
        <v>5</v>
      </c>
      <c r="B24" s="20">
        <v>2</v>
      </c>
      <c r="C24" s="21">
        <v>20</v>
      </c>
      <c r="D24" s="79" t="s">
        <v>179</v>
      </c>
      <c r="E24" s="79" t="s">
        <v>180</v>
      </c>
      <c r="F24" s="31"/>
      <c r="G24" s="32"/>
      <c r="H24" s="32"/>
      <c r="I24" s="32"/>
      <c r="J24" s="32"/>
      <c r="K24" s="22" t="e">
        <f t="shared" si="0"/>
        <v>#N/A</v>
      </c>
      <c r="L24" s="25" t="e">
        <f t="shared" si="1"/>
        <v>#N/A</v>
      </c>
    </row>
    <row r="25" spans="1:12" ht="15.95" customHeight="1">
      <c r="A25" s="24">
        <v>5</v>
      </c>
      <c r="B25" s="20">
        <v>2</v>
      </c>
      <c r="C25" s="21">
        <v>21</v>
      </c>
      <c r="D25" s="79" t="s">
        <v>181</v>
      </c>
      <c r="E25" s="79" t="s">
        <v>182</v>
      </c>
      <c r="F25" s="31"/>
      <c r="G25" s="32"/>
      <c r="H25" s="32"/>
      <c r="I25" s="32"/>
      <c r="J25" s="32"/>
      <c r="K25" s="22" t="e">
        <f t="shared" si="0"/>
        <v>#N/A</v>
      </c>
      <c r="L25" s="25" t="e">
        <f t="shared" si="1"/>
        <v>#N/A</v>
      </c>
    </row>
    <row r="26" spans="1:12" ht="18.75">
      <c r="A26" s="24">
        <v>5</v>
      </c>
      <c r="B26" s="20">
        <v>2</v>
      </c>
      <c r="C26" s="21">
        <v>22</v>
      </c>
      <c r="D26" s="79" t="s">
        <v>183</v>
      </c>
      <c r="E26" s="79" t="s">
        <v>184</v>
      </c>
      <c r="F26" s="31"/>
      <c r="G26" s="32"/>
      <c r="H26" s="32"/>
      <c r="I26" s="32"/>
      <c r="J26" s="32"/>
      <c r="K26" s="22" t="e">
        <f t="shared" ref="K26:K30" si="2">IF(J26="-","-",MODE(F26:J26))</f>
        <v>#N/A</v>
      </c>
      <c r="L26" s="25" t="e">
        <f t="shared" ref="L26:L30" si="3">IF(K26=3,"ดีเยี่ยม",IF(K26=2,"ดี",IF(K26=1,"พอใช้",IF(K26=0,"ปรับปรุง","-"))))</f>
        <v>#N/A</v>
      </c>
    </row>
    <row r="27" spans="1:12" ht="18.75">
      <c r="A27" s="24">
        <v>5</v>
      </c>
      <c r="B27" s="20">
        <v>2</v>
      </c>
      <c r="C27" s="21">
        <v>23</v>
      </c>
      <c r="D27" s="79" t="s">
        <v>185</v>
      </c>
      <c r="E27" s="79" t="s">
        <v>186</v>
      </c>
      <c r="F27" s="31"/>
      <c r="G27" s="32"/>
      <c r="H27" s="32"/>
      <c r="I27" s="32"/>
      <c r="J27" s="32"/>
      <c r="K27" s="22" t="e">
        <f t="shared" si="2"/>
        <v>#N/A</v>
      </c>
      <c r="L27" s="25" t="e">
        <f t="shared" si="3"/>
        <v>#N/A</v>
      </c>
    </row>
    <row r="28" spans="1:12" ht="18.75">
      <c r="A28" s="24">
        <v>5</v>
      </c>
      <c r="B28" s="20">
        <v>2</v>
      </c>
      <c r="C28" s="21">
        <v>24</v>
      </c>
      <c r="D28" s="79" t="s">
        <v>187</v>
      </c>
      <c r="E28" s="79" t="s">
        <v>188</v>
      </c>
      <c r="F28" s="31"/>
      <c r="G28" s="32"/>
      <c r="H28" s="32"/>
      <c r="I28" s="32"/>
      <c r="J28" s="32"/>
      <c r="K28" s="22" t="e">
        <f t="shared" si="2"/>
        <v>#N/A</v>
      </c>
      <c r="L28" s="25" t="e">
        <f t="shared" si="3"/>
        <v>#N/A</v>
      </c>
    </row>
    <row r="29" spans="1:12" ht="18.75">
      <c r="A29" s="24">
        <v>5</v>
      </c>
      <c r="B29" s="20">
        <v>2</v>
      </c>
      <c r="C29" s="21">
        <v>25</v>
      </c>
      <c r="D29" s="79" t="s">
        <v>189</v>
      </c>
      <c r="E29" s="79" t="s">
        <v>190</v>
      </c>
      <c r="F29" s="31"/>
      <c r="G29" s="32"/>
      <c r="H29" s="32"/>
      <c r="I29" s="32"/>
      <c r="J29" s="32"/>
      <c r="K29" s="22" t="e">
        <f t="shared" si="2"/>
        <v>#N/A</v>
      </c>
      <c r="L29" s="25" t="e">
        <f t="shared" si="3"/>
        <v>#N/A</v>
      </c>
    </row>
    <row r="30" spans="1:12" ht="18.75">
      <c r="A30" s="24">
        <v>5</v>
      </c>
      <c r="B30" s="20">
        <v>2</v>
      </c>
      <c r="C30" s="21">
        <v>26</v>
      </c>
      <c r="D30" s="79" t="s">
        <v>191</v>
      </c>
      <c r="E30" s="79" t="s">
        <v>192</v>
      </c>
      <c r="F30" s="31"/>
      <c r="G30" s="32"/>
      <c r="H30" s="32"/>
      <c r="I30" s="32"/>
      <c r="J30" s="32"/>
      <c r="K30" s="22" t="e">
        <f t="shared" si="2"/>
        <v>#N/A</v>
      </c>
      <c r="L30" s="25" t="e">
        <f t="shared" si="3"/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honeticPr fontId="18" type="noConversion"/>
  <pageMargins left="0.7" right="0.7" top="0.22" bottom="0.16" header="0.12" footer="0.12"/>
  <pageSetup paperSize="9" orientation="portrait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5F83-4819-46D0-8FE8-BAE4F9614DBA}">
  <dimension ref="A1:AC16"/>
  <sheetViews>
    <sheetView workbookViewId="0">
      <selection activeCell="H14" sqref="H14:I14"/>
    </sheetView>
  </sheetViews>
  <sheetFormatPr defaultRowHeight="21"/>
  <cols>
    <col min="1" max="1" width="12.85546875" style="11" customWidth="1"/>
    <col min="2" max="11" width="7.42578125" style="11" customWidth="1"/>
    <col min="12" max="16384" width="9.140625" style="11"/>
  </cols>
  <sheetData>
    <row r="1" spans="1:29">
      <c r="A1" s="98" t="s">
        <v>294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39"/>
    </row>
    <row r="2" spans="1:29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29" s="57" customFormat="1">
      <c r="A4" s="108" t="s">
        <v>57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56"/>
      <c r="M4" s="53"/>
      <c r="N4" s="53"/>
      <c r="O4" s="53"/>
      <c r="P4" s="53"/>
      <c r="Q4" s="53"/>
      <c r="R4" s="53"/>
      <c r="S4" s="53"/>
      <c r="T4" s="53"/>
      <c r="U4" s="53"/>
      <c r="V4" s="53"/>
      <c r="W4" s="56"/>
      <c r="X4" s="53"/>
      <c r="Y4" s="53"/>
      <c r="Z4" s="53"/>
      <c r="AA4" s="53"/>
      <c r="AB4" s="53"/>
      <c r="AC4" s="56"/>
    </row>
    <row r="5" spans="1:29" s="57" customFormat="1">
      <c r="A5" s="61" t="s">
        <v>58</v>
      </c>
      <c r="B5" s="109" t="s">
        <v>59</v>
      </c>
      <c r="C5" s="109"/>
      <c r="D5" s="101" t="s">
        <v>60</v>
      </c>
      <c r="E5" s="101"/>
      <c r="F5" s="101" t="s">
        <v>61</v>
      </c>
      <c r="G5" s="101"/>
      <c r="H5" s="101" t="s">
        <v>62</v>
      </c>
      <c r="I5" s="101"/>
      <c r="J5" s="101" t="s">
        <v>63</v>
      </c>
      <c r="K5" s="101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9" s="57" customFormat="1">
      <c r="A6" s="63" t="s">
        <v>70</v>
      </c>
      <c r="B6" s="64">
        <f>COUNTIF('student m.5.2'!$F$5:$F$34,3)</f>
        <v>0</v>
      </c>
      <c r="C6" s="64" t="s">
        <v>15</v>
      </c>
      <c r="D6" s="64">
        <f>COUNTIF('student m.5.2'!$G$5:$G$34,3)</f>
        <v>0</v>
      </c>
      <c r="E6" s="64" t="s">
        <v>15</v>
      </c>
      <c r="F6" s="64">
        <f>COUNTIF('student m.5.2'!$H$5:$H$34,3)</f>
        <v>0</v>
      </c>
      <c r="G6" s="64" t="s">
        <v>15</v>
      </c>
      <c r="H6" s="64">
        <f>COUNTIF('student m.5.2'!$I$5:$I$34,3)</f>
        <v>0</v>
      </c>
      <c r="I6" s="64" t="s">
        <v>15</v>
      </c>
      <c r="J6" s="64">
        <f>COUNTIF('student m.5.2'!$J$5:$J$34,3)</f>
        <v>0</v>
      </c>
      <c r="K6" s="64" t="s">
        <v>15</v>
      </c>
      <c r="L6" s="55"/>
      <c r="M6" s="102"/>
      <c r="N6" s="103"/>
      <c r="O6" s="58"/>
      <c r="P6" s="102"/>
      <c r="Q6" s="103"/>
      <c r="R6" s="54"/>
      <c r="S6" s="102"/>
      <c r="T6" s="103"/>
      <c r="U6" s="56"/>
      <c r="V6" s="104"/>
      <c r="W6" s="103"/>
    </row>
    <row r="7" spans="1:29" s="57" customFormat="1">
      <c r="A7" s="63" t="s">
        <v>71</v>
      </c>
      <c r="B7" s="64">
        <f>COUNTIF('student m.5.2'!$F$5:$F$34,2)</f>
        <v>0</v>
      </c>
      <c r="C7" s="64" t="s">
        <v>15</v>
      </c>
      <c r="D7" s="64">
        <f>COUNTIF('student m.5.2'!$G$5:$G$34,2)</f>
        <v>0</v>
      </c>
      <c r="E7" s="64" t="s">
        <v>15</v>
      </c>
      <c r="F7" s="64">
        <f>COUNTIF('student m.5.2'!$H$5:$H$34,2)</f>
        <v>0</v>
      </c>
      <c r="G7" s="64" t="s">
        <v>15</v>
      </c>
      <c r="H7" s="64">
        <f>COUNTIF('student m.5.2'!$I$5:$I$34,2)</f>
        <v>0</v>
      </c>
      <c r="I7" s="64" t="s">
        <v>15</v>
      </c>
      <c r="J7" s="64">
        <f>COUNTIF('student m.5.2'!$J$5:$J$34,2)</f>
        <v>0</v>
      </c>
      <c r="K7" s="64" t="s">
        <v>15</v>
      </c>
      <c r="L7" s="59"/>
      <c r="M7" s="56"/>
      <c r="N7" s="56"/>
      <c r="O7" s="58"/>
      <c r="P7" s="56"/>
      <c r="Q7" s="56"/>
      <c r="R7" s="54"/>
      <c r="S7" s="56"/>
      <c r="T7" s="56"/>
      <c r="U7" s="56"/>
      <c r="V7" s="60"/>
      <c r="W7" s="60"/>
    </row>
    <row r="8" spans="1:29" s="57" customFormat="1">
      <c r="A8" s="63" t="s">
        <v>72</v>
      </c>
      <c r="B8" s="64">
        <f>COUNTIF('student m.5.2'!$F$5:$F$34,1)</f>
        <v>0</v>
      </c>
      <c r="C8" s="64" t="s">
        <v>15</v>
      </c>
      <c r="D8" s="64">
        <f>COUNTIF('student m.5.2'!$G$5:$G$34,1)</f>
        <v>0</v>
      </c>
      <c r="E8" s="64" t="s">
        <v>15</v>
      </c>
      <c r="F8" s="64">
        <f>COUNTIF('student m.5.2'!$H$5:$H$34,1)</f>
        <v>0</v>
      </c>
      <c r="G8" s="64" t="s">
        <v>15</v>
      </c>
      <c r="H8" s="64">
        <f>COUNTIF('student m.5.2'!$I$5:$I$34,1)</f>
        <v>0</v>
      </c>
      <c r="I8" s="64" t="s">
        <v>15</v>
      </c>
      <c r="J8" s="64">
        <f>COUNTIF('student m.5.2'!$J$5:$J$34,1)</f>
        <v>0</v>
      </c>
      <c r="K8" s="64" t="s">
        <v>15</v>
      </c>
      <c r="L8" s="59"/>
      <c r="M8" s="102"/>
      <c r="N8" s="103"/>
      <c r="O8" s="58"/>
      <c r="P8" s="102"/>
      <c r="Q8" s="103"/>
      <c r="R8" s="54"/>
      <c r="S8" s="102"/>
      <c r="T8" s="103"/>
      <c r="U8" s="56"/>
      <c r="V8" s="104"/>
      <c r="W8" s="103"/>
    </row>
    <row r="9" spans="1:29" s="57" customFormat="1">
      <c r="A9" s="63" t="s">
        <v>73</v>
      </c>
      <c r="B9" s="64">
        <f>COUNTIF('student m.5.2'!$F$5:$F$34,0)</f>
        <v>0</v>
      </c>
      <c r="C9" s="64" t="s">
        <v>15</v>
      </c>
      <c r="D9" s="64">
        <f>COUNTIF('student m.5.2'!$G$5:$G$34,0)</f>
        <v>0</v>
      </c>
      <c r="E9" s="64" t="s">
        <v>15</v>
      </c>
      <c r="F9" s="64">
        <f>COUNTIF('student m.5.2'!$H$5:$H$34,0)</f>
        <v>0</v>
      </c>
      <c r="G9" s="64" t="s">
        <v>15</v>
      </c>
      <c r="H9" s="64">
        <f>COUNTIF('student m.5.2'!$I$5:$I$34,0)</f>
        <v>0</v>
      </c>
      <c r="I9" s="64" t="s">
        <v>15</v>
      </c>
      <c r="J9" s="64">
        <f>COUNTIF('student m.5.2'!$J$5:$J$34,0)</f>
        <v>0</v>
      </c>
      <c r="K9" s="64" t="s">
        <v>15</v>
      </c>
      <c r="L9" s="59"/>
      <c r="M9" s="56"/>
      <c r="N9" s="56"/>
      <c r="O9" s="58"/>
      <c r="P9" s="56"/>
      <c r="Q9" s="56"/>
      <c r="R9" s="54"/>
      <c r="S9" s="56"/>
      <c r="T9" s="56"/>
      <c r="U9" s="56"/>
      <c r="V9" s="60"/>
      <c r="W9" s="60"/>
    </row>
    <row r="10" spans="1:29" s="57" customFormat="1">
      <c r="A10" s="56"/>
      <c r="B10" s="54"/>
      <c r="C10" s="59"/>
      <c r="D10" s="56"/>
      <c r="E10" s="56"/>
      <c r="F10" s="56"/>
      <c r="G10" s="58"/>
      <c r="H10" s="56"/>
      <c r="I10" s="56"/>
      <c r="J10" s="56"/>
      <c r="K10" s="56"/>
      <c r="L10" s="54"/>
      <c r="M10" s="56"/>
      <c r="N10" s="56"/>
      <c r="O10" s="56"/>
      <c r="P10" s="56"/>
      <c r="Q10" s="60"/>
      <c r="R10" s="59"/>
      <c r="S10" s="102"/>
      <c r="T10" s="103"/>
      <c r="U10" s="58"/>
      <c r="V10" s="102"/>
      <c r="W10" s="103"/>
      <c r="X10" s="54"/>
      <c r="Y10" s="102"/>
      <c r="Z10" s="103"/>
      <c r="AA10" s="56"/>
      <c r="AB10" s="104"/>
      <c r="AC10" s="103"/>
    </row>
    <row r="11" spans="1:29" s="57" customFormat="1">
      <c r="A11" s="54"/>
      <c r="B11" s="54"/>
      <c r="C11" s="54"/>
      <c r="D11" s="54"/>
      <c r="E11" s="54"/>
      <c r="F11" s="54"/>
      <c r="G11" s="59"/>
      <c r="H11" s="56"/>
      <c r="I11" s="56"/>
      <c r="J11" s="58"/>
      <c r="K11" s="56"/>
      <c r="L11" s="56"/>
      <c r="M11" s="54"/>
      <c r="N11" s="56"/>
      <c r="O11" s="56"/>
      <c r="P11" s="56"/>
      <c r="Q11" s="60"/>
      <c r="R11" s="60"/>
    </row>
    <row r="12" spans="1:29" s="57" customFormat="1">
      <c r="A12" s="101" t="s">
        <v>69</v>
      </c>
      <c r="B12" s="101" t="s">
        <v>68</v>
      </c>
      <c r="C12" s="101"/>
      <c r="D12" s="101"/>
      <c r="E12" s="101"/>
      <c r="F12" s="101"/>
      <c r="G12" s="101"/>
      <c r="H12" s="101"/>
      <c r="I12" s="101"/>
      <c r="J12" s="59"/>
      <c r="K12" s="59"/>
      <c r="L12" s="59"/>
      <c r="M12" s="59"/>
      <c r="N12" s="59"/>
      <c r="O12" s="59"/>
      <c r="P12" s="59"/>
      <c r="Q12" s="59"/>
      <c r="R12" s="59"/>
    </row>
    <row r="13" spans="1:29" s="57" customFormat="1">
      <c r="A13" s="101"/>
      <c r="B13" s="105" t="s">
        <v>64</v>
      </c>
      <c r="C13" s="105"/>
      <c r="D13" s="105" t="s">
        <v>65</v>
      </c>
      <c r="E13" s="105"/>
      <c r="F13" s="105" t="s">
        <v>66</v>
      </c>
      <c r="G13" s="105"/>
      <c r="H13" s="105" t="s">
        <v>67</v>
      </c>
      <c r="I13" s="105"/>
    </row>
    <row r="14" spans="1:29" s="57" customFormat="1">
      <c r="A14" s="52">
        <f>COUNTA('student m.5.2'!L5:L30)</f>
        <v>26</v>
      </c>
      <c r="B14" s="101">
        <f>COUNTIF('student m.5.2'!$K$5:$K$34,3)</f>
        <v>0</v>
      </c>
      <c r="C14" s="101"/>
      <c r="D14" s="101">
        <f>COUNTIF('student m.5.2'!$K$5:$K$34,2)</f>
        <v>0</v>
      </c>
      <c r="E14" s="101"/>
      <c r="F14" s="101">
        <f>COUNTIF('student m.5.2'!$K$5:$K$34,1)</f>
        <v>0</v>
      </c>
      <c r="G14" s="101"/>
      <c r="H14" s="101">
        <f>COUNTIF('student m.5.2'!$K$5:$K$34,0)</f>
        <v>0</v>
      </c>
      <c r="I14" s="101"/>
    </row>
    <row r="15" spans="1:29" s="57" customFormat="1">
      <c r="A15" s="62" t="s">
        <v>16</v>
      </c>
      <c r="B15" s="107">
        <f>(B14*100)/$A$14</f>
        <v>0</v>
      </c>
      <c r="C15" s="107"/>
      <c r="D15" s="107">
        <f t="shared" ref="D15" si="0">(D14*100)/$A$14</f>
        <v>0</v>
      </c>
      <c r="E15" s="107"/>
      <c r="F15" s="107">
        <f t="shared" ref="F15" si="1">(F14*100)/$A$14</f>
        <v>0</v>
      </c>
      <c r="G15" s="107"/>
      <c r="H15" s="107">
        <f t="shared" ref="H15" si="2">(H14*100)/$A$14</f>
        <v>0</v>
      </c>
      <c r="I15" s="107"/>
    </row>
    <row r="16" spans="1:29" s="57" customFormat="1">
      <c r="B16" s="106"/>
      <c r="C16" s="106"/>
    </row>
  </sheetData>
  <sheetProtection sheet="1" objects="1" scenarios="1"/>
  <mergeCells count="35">
    <mergeCell ref="A1:K1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  <mergeCell ref="A2:K2"/>
    <mergeCell ref="A4:K4"/>
    <mergeCell ref="B5:C5"/>
    <mergeCell ref="D5:E5"/>
    <mergeCell ref="F5:G5"/>
    <mergeCell ref="H5:I5"/>
    <mergeCell ref="Y10:Z10"/>
    <mergeCell ref="AB10:AC10"/>
    <mergeCell ref="A12:A13"/>
    <mergeCell ref="B12:I12"/>
    <mergeCell ref="B13:C13"/>
    <mergeCell ref="D13:E13"/>
    <mergeCell ref="F13:G13"/>
    <mergeCell ref="H13:I13"/>
    <mergeCell ref="M8:N8"/>
    <mergeCell ref="P8:Q8"/>
    <mergeCell ref="S8:T8"/>
    <mergeCell ref="V8:W8"/>
    <mergeCell ref="S10:T10"/>
    <mergeCell ref="V10:W10"/>
    <mergeCell ref="J5:K5"/>
    <mergeCell ref="M6:N6"/>
    <mergeCell ref="P6:Q6"/>
    <mergeCell ref="S6:T6"/>
    <mergeCell ref="V6:W6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09AFA-906E-44CF-AA83-B616AD1728A1}">
  <dimension ref="A1:L33"/>
  <sheetViews>
    <sheetView topLeftCell="A13" workbookViewId="0">
      <selection activeCell="F5" sqref="F5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30" customWidth="1"/>
    <col min="4" max="4" width="9.28515625" style="30" customWidth="1"/>
    <col min="5" max="5" width="27.140625" style="18" customWidth="1"/>
    <col min="6" max="6" width="3.7109375" style="30" customWidth="1"/>
    <col min="7" max="10" width="3.5703125" style="30" customWidth="1"/>
    <col min="11" max="11" width="5.7109375" style="30" customWidth="1"/>
    <col min="12" max="12" width="7.42578125" style="30" customWidth="1"/>
    <col min="13" max="16384" width="14.42578125" style="18"/>
  </cols>
  <sheetData>
    <row r="1" spans="1:12" ht="29.25" customHeight="1">
      <c r="A1" s="85" t="s">
        <v>295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9.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81.75" customHeight="1">
      <c r="A3" s="86" t="s">
        <v>56</v>
      </c>
      <c r="B3" s="86" t="s">
        <v>4</v>
      </c>
      <c r="C3" s="89" t="s">
        <v>6</v>
      </c>
      <c r="D3" s="86" t="s">
        <v>5</v>
      </c>
      <c r="E3" s="90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12</v>
      </c>
      <c r="K3" s="86" t="s">
        <v>13</v>
      </c>
      <c r="L3" s="86" t="s">
        <v>14</v>
      </c>
    </row>
    <row r="4" spans="1:12" ht="15" customHeight="1">
      <c r="A4" s="88"/>
      <c r="B4" s="88"/>
      <c r="C4" s="87"/>
      <c r="D4" s="87"/>
      <c r="E4" s="88"/>
      <c r="F4" s="37">
        <v>3</v>
      </c>
      <c r="G4" s="37">
        <v>3</v>
      </c>
      <c r="H4" s="37">
        <v>3</v>
      </c>
      <c r="I4" s="37">
        <v>3</v>
      </c>
      <c r="J4" s="37">
        <v>3</v>
      </c>
      <c r="K4" s="87"/>
      <c r="L4" s="87"/>
    </row>
    <row r="5" spans="1:12" ht="15.95" customHeight="1">
      <c r="A5" s="24">
        <v>5</v>
      </c>
      <c r="B5" s="24">
        <v>3</v>
      </c>
      <c r="C5" s="77">
        <v>1</v>
      </c>
      <c r="D5" s="79" t="s">
        <v>193</v>
      </c>
      <c r="E5" s="79" t="s">
        <v>194</v>
      </c>
      <c r="F5" s="78"/>
      <c r="G5" s="33"/>
      <c r="H5" s="33"/>
      <c r="I5" s="33"/>
      <c r="J5" s="33"/>
      <c r="K5" s="25" t="e">
        <f>IF(J5="-","-",MODE(F5:J5))</f>
        <v>#N/A</v>
      </c>
      <c r="L5" s="25" t="e">
        <f>IF(K5=3,"ดีเยี่ยม",IF(K5=2,"ดี",IF(K5=1,"พอใช้",IF(K5=0,"ปรับปรุง","-"))))</f>
        <v>#N/A</v>
      </c>
    </row>
    <row r="6" spans="1:12" ht="15.95" customHeight="1">
      <c r="A6" s="24">
        <v>5</v>
      </c>
      <c r="B6" s="24">
        <v>3</v>
      </c>
      <c r="C6" s="77">
        <v>2</v>
      </c>
      <c r="D6" s="79" t="s">
        <v>195</v>
      </c>
      <c r="E6" s="79" t="s">
        <v>196</v>
      </c>
      <c r="F6" s="78"/>
      <c r="G6" s="33"/>
      <c r="H6" s="33"/>
      <c r="I6" s="33"/>
      <c r="J6" s="33"/>
      <c r="K6" s="25" t="e">
        <f t="shared" ref="K6:K27" si="0">IF(J6="-","-",MODE(F6:J6))</f>
        <v>#N/A</v>
      </c>
      <c r="L6" s="25" t="e">
        <f t="shared" ref="L6:L27" si="1">IF(K6=3,"ดีเยี่ยม",IF(K6=2,"ดี",IF(K6=1,"พอใช้",IF(K6=0,"ปรับปรุง","-"))))</f>
        <v>#N/A</v>
      </c>
    </row>
    <row r="7" spans="1:12" ht="15.95" customHeight="1">
      <c r="A7" s="24">
        <v>5</v>
      </c>
      <c r="B7" s="24">
        <v>3</v>
      </c>
      <c r="C7" s="77">
        <v>3</v>
      </c>
      <c r="D7" s="79" t="s">
        <v>197</v>
      </c>
      <c r="E7" s="79" t="s">
        <v>198</v>
      </c>
      <c r="F7" s="78"/>
      <c r="G7" s="33"/>
      <c r="H7" s="33"/>
      <c r="I7" s="33"/>
      <c r="J7" s="33"/>
      <c r="K7" s="25" t="e">
        <f t="shared" si="0"/>
        <v>#N/A</v>
      </c>
      <c r="L7" s="25" t="e">
        <f t="shared" si="1"/>
        <v>#N/A</v>
      </c>
    </row>
    <row r="8" spans="1:12" ht="15.95" customHeight="1">
      <c r="A8" s="24">
        <v>5</v>
      </c>
      <c r="B8" s="24">
        <v>3</v>
      </c>
      <c r="C8" s="77">
        <v>4</v>
      </c>
      <c r="D8" s="79" t="s">
        <v>199</v>
      </c>
      <c r="E8" s="79" t="s">
        <v>200</v>
      </c>
      <c r="F8" s="78"/>
      <c r="G8" s="33"/>
      <c r="H8" s="33"/>
      <c r="I8" s="33"/>
      <c r="J8" s="33"/>
      <c r="K8" s="25" t="e">
        <f t="shared" si="0"/>
        <v>#N/A</v>
      </c>
      <c r="L8" s="25" t="e">
        <f t="shared" si="1"/>
        <v>#N/A</v>
      </c>
    </row>
    <row r="9" spans="1:12" ht="15.95" customHeight="1">
      <c r="A9" s="24">
        <v>5</v>
      </c>
      <c r="B9" s="24">
        <v>3</v>
      </c>
      <c r="C9" s="77">
        <v>5</v>
      </c>
      <c r="D9" s="79" t="s">
        <v>201</v>
      </c>
      <c r="E9" s="79" t="s">
        <v>202</v>
      </c>
      <c r="F9" s="78"/>
      <c r="G9" s="33"/>
      <c r="H9" s="33"/>
      <c r="I9" s="33"/>
      <c r="J9" s="33"/>
      <c r="K9" s="25" t="e">
        <f t="shared" si="0"/>
        <v>#N/A</v>
      </c>
      <c r="L9" s="25" t="e">
        <f t="shared" si="1"/>
        <v>#N/A</v>
      </c>
    </row>
    <row r="10" spans="1:12" ht="15.95" customHeight="1">
      <c r="A10" s="24">
        <v>5</v>
      </c>
      <c r="B10" s="24">
        <v>3</v>
      </c>
      <c r="C10" s="77">
        <v>6</v>
      </c>
      <c r="D10" s="79" t="s">
        <v>203</v>
      </c>
      <c r="E10" s="79" t="s">
        <v>204</v>
      </c>
      <c r="F10" s="78"/>
      <c r="G10" s="33"/>
      <c r="H10" s="33"/>
      <c r="I10" s="33"/>
      <c r="J10" s="33"/>
      <c r="K10" s="25" t="e">
        <f t="shared" si="0"/>
        <v>#N/A</v>
      </c>
      <c r="L10" s="25" t="e">
        <f t="shared" si="1"/>
        <v>#N/A</v>
      </c>
    </row>
    <row r="11" spans="1:12" ht="15.95" customHeight="1">
      <c r="A11" s="24">
        <v>5</v>
      </c>
      <c r="B11" s="24">
        <v>3</v>
      </c>
      <c r="C11" s="77">
        <v>7</v>
      </c>
      <c r="D11" s="79" t="s">
        <v>205</v>
      </c>
      <c r="E11" s="79" t="s">
        <v>206</v>
      </c>
      <c r="F11" s="78"/>
      <c r="G11" s="33"/>
      <c r="H11" s="33"/>
      <c r="I11" s="33"/>
      <c r="J11" s="33"/>
      <c r="K11" s="25" t="e">
        <f t="shared" si="0"/>
        <v>#N/A</v>
      </c>
      <c r="L11" s="25" t="e">
        <f t="shared" si="1"/>
        <v>#N/A</v>
      </c>
    </row>
    <row r="12" spans="1:12" ht="15.95" customHeight="1">
      <c r="A12" s="24">
        <v>5</v>
      </c>
      <c r="B12" s="27">
        <v>3</v>
      </c>
      <c r="C12" s="28">
        <v>8</v>
      </c>
      <c r="D12" s="79" t="s">
        <v>207</v>
      </c>
      <c r="E12" s="79" t="s">
        <v>208</v>
      </c>
      <c r="F12" s="34"/>
      <c r="G12" s="35"/>
      <c r="H12" s="35"/>
      <c r="I12" s="35"/>
      <c r="J12" s="35"/>
      <c r="K12" s="29" t="e">
        <f t="shared" si="0"/>
        <v>#N/A</v>
      </c>
      <c r="L12" s="25" t="e">
        <f t="shared" si="1"/>
        <v>#N/A</v>
      </c>
    </row>
    <row r="13" spans="1:12" ht="15.95" customHeight="1">
      <c r="A13" s="24">
        <v>5</v>
      </c>
      <c r="B13" s="20">
        <v>3</v>
      </c>
      <c r="C13" s="21">
        <v>9</v>
      </c>
      <c r="D13" s="79" t="s">
        <v>209</v>
      </c>
      <c r="E13" s="79" t="s">
        <v>210</v>
      </c>
      <c r="F13" s="31"/>
      <c r="G13" s="32"/>
      <c r="H13" s="32"/>
      <c r="I13" s="32"/>
      <c r="J13" s="32"/>
      <c r="K13" s="22" t="e">
        <f t="shared" si="0"/>
        <v>#N/A</v>
      </c>
      <c r="L13" s="25" t="e">
        <f t="shared" si="1"/>
        <v>#N/A</v>
      </c>
    </row>
    <row r="14" spans="1:12" ht="15.95" customHeight="1">
      <c r="A14" s="24">
        <v>5</v>
      </c>
      <c r="B14" s="20">
        <v>3</v>
      </c>
      <c r="C14" s="21">
        <v>10</v>
      </c>
      <c r="D14" s="79" t="s">
        <v>211</v>
      </c>
      <c r="E14" s="79" t="s">
        <v>212</v>
      </c>
      <c r="F14" s="31"/>
      <c r="G14" s="32"/>
      <c r="H14" s="32"/>
      <c r="I14" s="32"/>
      <c r="J14" s="32"/>
      <c r="K14" s="22" t="e">
        <f t="shared" si="0"/>
        <v>#N/A</v>
      </c>
      <c r="L14" s="25" t="e">
        <f t="shared" si="1"/>
        <v>#N/A</v>
      </c>
    </row>
    <row r="15" spans="1:12" ht="15.95" customHeight="1">
      <c r="A15" s="24">
        <v>5</v>
      </c>
      <c r="B15" s="20">
        <v>3</v>
      </c>
      <c r="C15" s="21">
        <v>11</v>
      </c>
      <c r="D15" s="79" t="s">
        <v>213</v>
      </c>
      <c r="E15" s="79" t="s">
        <v>214</v>
      </c>
      <c r="F15" s="31"/>
      <c r="G15" s="32"/>
      <c r="H15" s="32"/>
      <c r="I15" s="32"/>
      <c r="J15" s="32"/>
      <c r="K15" s="22" t="e">
        <f t="shared" si="0"/>
        <v>#N/A</v>
      </c>
      <c r="L15" s="25" t="e">
        <f t="shared" si="1"/>
        <v>#N/A</v>
      </c>
    </row>
    <row r="16" spans="1:12" ht="15.95" customHeight="1">
      <c r="A16" s="24">
        <v>5</v>
      </c>
      <c r="B16" s="20">
        <v>3</v>
      </c>
      <c r="C16" s="21">
        <v>12</v>
      </c>
      <c r="D16" s="79" t="s">
        <v>215</v>
      </c>
      <c r="E16" s="79" t="s">
        <v>216</v>
      </c>
      <c r="F16" s="31"/>
      <c r="G16" s="32"/>
      <c r="H16" s="32"/>
      <c r="I16" s="32"/>
      <c r="J16" s="32"/>
      <c r="K16" s="22" t="e">
        <f t="shared" si="0"/>
        <v>#N/A</v>
      </c>
      <c r="L16" s="25" t="e">
        <f t="shared" si="1"/>
        <v>#N/A</v>
      </c>
    </row>
    <row r="17" spans="1:12" ht="15.95" customHeight="1">
      <c r="A17" s="24">
        <v>5</v>
      </c>
      <c r="B17" s="20">
        <v>3</v>
      </c>
      <c r="C17" s="21">
        <v>13</v>
      </c>
      <c r="D17" s="79" t="s">
        <v>217</v>
      </c>
      <c r="E17" s="79" t="s">
        <v>218</v>
      </c>
      <c r="F17" s="31"/>
      <c r="G17" s="32"/>
      <c r="H17" s="32"/>
      <c r="I17" s="32"/>
      <c r="J17" s="32"/>
      <c r="K17" s="22" t="e">
        <f t="shared" si="0"/>
        <v>#N/A</v>
      </c>
      <c r="L17" s="25" t="e">
        <f t="shared" si="1"/>
        <v>#N/A</v>
      </c>
    </row>
    <row r="18" spans="1:12" ht="15.95" customHeight="1">
      <c r="A18" s="24">
        <v>5</v>
      </c>
      <c r="B18" s="20">
        <v>3</v>
      </c>
      <c r="C18" s="21">
        <v>14</v>
      </c>
      <c r="D18" s="79" t="s">
        <v>219</v>
      </c>
      <c r="E18" s="79" t="s">
        <v>220</v>
      </c>
      <c r="F18" s="31"/>
      <c r="G18" s="32"/>
      <c r="H18" s="32"/>
      <c r="I18" s="32"/>
      <c r="J18" s="32"/>
      <c r="K18" s="22" t="e">
        <f t="shared" si="0"/>
        <v>#N/A</v>
      </c>
      <c r="L18" s="25" t="e">
        <f t="shared" si="1"/>
        <v>#N/A</v>
      </c>
    </row>
    <row r="19" spans="1:12" ht="15.95" customHeight="1">
      <c r="A19" s="24">
        <v>5</v>
      </c>
      <c r="B19" s="20">
        <v>3</v>
      </c>
      <c r="C19" s="21">
        <v>15</v>
      </c>
      <c r="D19" s="79" t="s">
        <v>267</v>
      </c>
      <c r="E19" s="79" t="s">
        <v>268</v>
      </c>
      <c r="F19" s="31"/>
      <c r="G19" s="32"/>
      <c r="H19" s="32"/>
      <c r="I19" s="32"/>
      <c r="J19" s="32"/>
      <c r="K19" s="22" t="e">
        <f t="shared" si="0"/>
        <v>#N/A</v>
      </c>
      <c r="L19" s="25" t="e">
        <f t="shared" si="1"/>
        <v>#N/A</v>
      </c>
    </row>
    <row r="20" spans="1:12" ht="15.95" customHeight="1">
      <c r="A20" s="24">
        <v>5</v>
      </c>
      <c r="B20" s="20">
        <v>3</v>
      </c>
      <c r="C20" s="21">
        <v>16</v>
      </c>
      <c r="D20" s="79" t="s">
        <v>221</v>
      </c>
      <c r="E20" s="79" t="s">
        <v>222</v>
      </c>
      <c r="F20" s="31"/>
      <c r="G20" s="32"/>
      <c r="H20" s="32"/>
      <c r="I20" s="32"/>
      <c r="J20" s="32"/>
      <c r="K20" s="22" t="e">
        <f t="shared" si="0"/>
        <v>#N/A</v>
      </c>
      <c r="L20" s="25" t="e">
        <f t="shared" si="1"/>
        <v>#N/A</v>
      </c>
    </row>
    <row r="21" spans="1:12" ht="15.95" customHeight="1">
      <c r="A21" s="24">
        <v>5</v>
      </c>
      <c r="B21" s="20">
        <v>3</v>
      </c>
      <c r="C21" s="21">
        <v>17</v>
      </c>
      <c r="D21" s="79" t="s">
        <v>223</v>
      </c>
      <c r="E21" s="79" t="s">
        <v>224</v>
      </c>
      <c r="F21" s="31"/>
      <c r="G21" s="32"/>
      <c r="H21" s="32"/>
      <c r="I21" s="32"/>
      <c r="J21" s="32"/>
      <c r="K21" s="22" t="e">
        <f t="shared" si="0"/>
        <v>#N/A</v>
      </c>
      <c r="L21" s="25" t="e">
        <f t="shared" si="1"/>
        <v>#N/A</v>
      </c>
    </row>
    <row r="22" spans="1:12" ht="15.95" customHeight="1">
      <c r="A22" s="24">
        <v>5</v>
      </c>
      <c r="B22" s="20">
        <v>3</v>
      </c>
      <c r="C22" s="21">
        <v>18</v>
      </c>
      <c r="D22" s="79" t="s">
        <v>225</v>
      </c>
      <c r="E22" s="79" t="s">
        <v>226</v>
      </c>
      <c r="F22" s="31"/>
      <c r="G22" s="32"/>
      <c r="H22" s="32"/>
      <c r="I22" s="32"/>
      <c r="J22" s="32"/>
      <c r="K22" s="22" t="e">
        <f t="shared" si="0"/>
        <v>#N/A</v>
      </c>
      <c r="L22" s="25" t="e">
        <f t="shared" si="1"/>
        <v>#N/A</v>
      </c>
    </row>
    <row r="23" spans="1:12" ht="15.95" customHeight="1">
      <c r="A23" s="24">
        <v>5</v>
      </c>
      <c r="B23" s="20">
        <v>3</v>
      </c>
      <c r="C23" s="21">
        <v>19</v>
      </c>
      <c r="D23" s="79" t="s">
        <v>285</v>
      </c>
      <c r="E23" s="79" t="s">
        <v>286</v>
      </c>
      <c r="F23" s="31"/>
      <c r="G23" s="32"/>
      <c r="H23" s="32"/>
      <c r="I23" s="32"/>
      <c r="J23" s="32"/>
      <c r="K23" s="22" t="e">
        <f t="shared" si="0"/>
        <v>#N/A</v>
      </c>
      <c r="L23" s="25" t="e">
        <f t="shared" si="1"/>
        <v>#N/A</v>
      </c>
    </row>
    <row r="24" spans="1:12" ht="15.95" customHeight="1">
      <c r="A24" s="24">
        <v>5</v>
      </c>
      <c r="B24" s="20">
        <v>3</v>
      </c>
      <c r="C24" s="21">
        <v>20</v>
      </c>
      <c r="D24" s="79" t="s">
        <v>289</v>
      </c>
      <c r="E24" s="79" t="s">
        <v>290</v>
      </c>
      <c r="F24" s="31"/>
      <c r="G24" s="32"/>
      <c r="H24" s="32"/>
      <c r="I24" s="32"/>
      <c r="J24" s="32"/>
      <c r="K24" s="22" t="e">
        <f t="shared" si="0"/>
        <v>#N/A</v>
      </c>
      <c r="L24" s="25" t="e">
        <f t="shared" si="1"/>
        <v>#N/A</v>
      </c>
    </row>
    <row r="25" spans="1:12" ht="15.95" customHeight="1">
      <c r="A25" s="24">
        <v>5</v>
      </c>
      <c r="B25" s="20">
        <v>3</v>
      </c>
      <c r="C25" s="21">
        <v>21</v>
      </c>
      <c r="D25" s="79" t="s">
        <v>227</v>
      </c>
      <c r="E25" s="79" t="s">
        <v>228</v>
      </c>
      <c r="F25" s="31"/>
      <c r="G25" s="32"/>
      <c r="H25" s="32"/>
      <c r="I25" s="32"/>
      <c r="J25" s="32"/>
      <c r="K25" s="22" t="e">
        <f t="shared" si="0"/>
        <v>#N/A</v>
      </c>
      <c r="L25" s="25" t="e">
        <f t="shared" si="1"/>
        <v>#N/A</v>
      </c>
    </row>
    <row r="26" spans="1:12" ht="15.95" customHeight="1">
      <c r="A26" s="24">
        <v>5</v>
      </c>
      <c r="B26" s="20">
        <v>3</v>
      </c>
      <c r="C26" s="21">
        <v>22</v>
      </c>
      <c r="D26" s="79" t="s">
        <v>229</v>
      </c>
      <c r="E26" s="79" t="s">
        <v>230</v>
      </c>
      <c r="F26" s="31"/>
      <c r="G26" s="32"/>
      <c r="H26" s="32"/>
      <c r="I26" s="32"/>
      <c r="J26" s="32"/>
      <c r="K26" s="22" t="e">
        <f t="shared" si="0"/>
        <v>#N/A</v>
      </c>
      <c r="L26" s="25" t="e">
        <f t="shared" si="1"/>
        <v>#N/A</v>
      </c>
    </row>
    <row r="27" spans="1:12" ht="15.95" customHeight="1">
      <c r="A27" s="24">
        <v>5</v>
      </c>
      <c r="B27" s="20">
        <v>3</v>
      </c>
      <c r="C27" s="21">
        <v>23</v>
      </c>
      <c r="D27" s="79" t="s">
        <v>231</v>
      </c>
      <c r="E27" s="79" t="s">
        <v>232</v>
      </c>
      <c r="F27" s="31"/>
      <c r="G27" s="32"/>
      <c r="H27" s="32"/>
      <c r="I27" s="32"/>
      <c r="J27" s="32"/>
      <c r="K27" s="22" t="e">
        <f t="shared" si="0"/>
        <v>#N/A</v>
      </c>
      <c r="L27" s="25" t="e">
        <f t="shared" si="1"/>
        <v>#N/A</v>
      </c>
    </row>
    <row r="28" spans="1:12" ht="18.75">
      <c r="A28" s="24">
        <v>5</v>
      </c>
      <c r="B28" s="20">
        <v>3</v>
      </c>
      <c r="C28" s="21">
        <v>24</v>
      </c>
      <c r="D28" s="79" t="s">
        <v>233</v>
      </c>
      <c r="E28" s="79" t="s">
        <v>234</v>
      </c>
      <c r="F28" s="31"/>
      <c r="G28" s="32"/>
      <c r="H28" s="32"/>
      <c r="I28" s="32"/>
      <c r="J28" s="32"/>
      <c r="K28" s="22" t="e">
        <f t="shared" ref="K28:K31" si="2">IF(J28="-","-",MODE(F28:J28))</f>
        <v>#N/A</v>
      </c>
      <c r="L28" s="25" t="e">
        <f t="shared" ref="L28:L31" si="3">IF(K28=3,"ดีเยี่ยม",IF(K28=2,"ดี",IF(K28=1,"พอใช้",IF(K28=0,"ปรับปรุง","-"))))</f>
        <v>#N/A</v>
      </c>
    </row>
    <row r="29" spans="1:12" ht="18.75">
      <c r="A29" s="24">
        <v>5</v>
      </c>
      <c r="B29" s="20">
        <v>3</v>
      </c>
      <c r="C29" s="21">
        <v>25</v>
      </c>
      <c r="D29" s="79" t="s">
        <v>235</v>
      </c>
      <c r="E29" s="79" t="s">
        <v>236</v>
      </c>
      <c r="F29" s="31"/>
      <c r="G29" s="32"/>
      <c r="H29" s="32"/>
      <c r="I29" s="32"/>
      <c r="J29" s="32"/>
      <c r="K29" s="22" t="e">
        <f t="shared" si="2"/>
        <v>#N/A</v>
      </c>
      <c r="L29" s="25" t="e">
        <f t="shared" si="3"/>
        <v>#N/A</v>
      </c>
    </row>
    <row r="30" spans="1:12" ht="18.75">
      <c r="A30" s="24">
        <v>5</v>
      </c>
      <c r="B30" s="20">
        <v>3</v>
      </c>
      <c r="C30" s="21">
        <v>26</v>
      </c>
      <c r="D30" s="79" t="s">
        <v>237</v>
      </c>
      <c r="E30" s="79" t="s">
        <v>238</v>
      </c>
      <c r="F30" s="31"/>
      <c r="G30" s="32"/>
      <c r="H30" s="32"/>
      <c r="I30" s="32"/>
      <c r="J30" s="32"/>
      <c r="K30" s="22" t="e">
        <f t="shared" si="2"/>
        <v>#N/A</v>
      </c>
      <c r="L30" s="25" t="e">
        <f t="shared" si="3"/>
        <v>#N/A</v>
      </c>
    </row>
    <row r="31" spans="1:12" ht="18.75">
      <c r="A31" s="24">
        <v>5</v>
      </c>
      <c r="B31" s="20">
        <v>3</v>
      </c>
      <c r="C31" s="21">
        <v>27</v>
      </c>
      <c r="D31" s="79" t="s">
        <v>239</v>
      </c>
      <c r="E31" s="79" t="s">
        <v>240</v>
      </c>
      <c r="F31" s="31"/>
      <c r="G31" s="32"/>
      <c r="H31" s="32"/>
      <c r="I31" s="32"/>
      <c r="J31" s="32"/>
      <c r="K31" s="22" t="e">
        <f t="shared" si="2"/>
        <v>#N/A</v>
      </c>
      <c r="L31" s="25" t="e">
        <f t="shared" si="3"/>
        <v>#N/A</v>
      </c>
    </row>
    <row r="32" spans="1:12" ht="18.75">
      <c r="A32" s="24">
        <v>5</v>
      </c>
      <c r="B32" s="20">
        <v>3</v>
      </c>
      <c r="C32" s="21">
        <v>28</v>
      </c>
      <c r="D32" s="79" t="s">
        <v>241</v>
      </c>
      <c r="E32" s="79" t="s">
        <v>242</v>
      </c>
      <c r="F32" s="31"/>
      <c r="G32" s="32"/>
      <c r="H32" s="32"/>
      <c r="I32" s="32"/>
      <c r="J32" s="32"/>
      <c r="K32" s="22" t="e">
        <f t="shared" ref="K32:K33" si="4">IF(J32="-","-",MODE(F32:J32))</f>
        <v>#N/A</v>
      </c>
      <c r="L32" s="25" t="e">
        <f t="shared" ref="L32:L33" si="5">IF(K32=3,"ดีเยี่ยม",IF(K32=2,"ดี",IF(K32=1,"พอใช้",IF(K32=0,"ปรับปรุง","-"))))</f>
        <v>#N/A</v>
      </c>
    </row>
    <row r="33" spans="1:12" ht="18.75">
      <c r="A33" s="24">
        <v>5</v>
      </c>
      <c r="B33" s="20">
        <v>3</v>
      </c>
      <c r="C33" s="21">
        <v>29</v>
      </c>
      <c r="D33" s="79" t="s">
        <v>243</v>
      </c>
      <c r="E33" s="79" t="s">
        <v>244</v>
      </c>
      <c r="F33" s="31"/>
      <c r="G33" s="32"/>
      <c r="H33" s="32"/>
      <c r="I33" s="32"/>
      <c r="J33" s="32"/>
      <c r="K33" s="22" t="e">
        <f t="shared" si="4"/>
        <v>#N/A</v>
      </c>
      <c r="L33" s="25" t="e">
        <f t="shared" si="5"/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honeticPr fontId="18" type="noConversion"/>
  <pageMargins left="0.7" right="0.7" top="0.2" bottom="0.16" header="0.12" footer="0.12"/>
  <pageSetup paperSize="9" orientation="portrait" horizontalDpi="0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8E4FB-86EA-4817-807E-975A493D9F94}">
  <dimension ref="A1:AC18"/>
  <sheetViews>
    <sheetView workbookViewId="0">
      <selection activeCell="H14" sqref="H14:I14"/>
    </sheetView>
  </sheetViews>
  <sheetFormatPr defaultRowHeight="21"/>
  <cols>
    <col min="1" max="1" width="12.85546875" style="40" customWidth="1"/>
    <col min="2" max="11" width="7.28515625" style="40" customWidth="1"/>
    <col min="12" max="16384" width="9.140625" style="40"/>
  </cols>
  <sheetData>
    <row r="1" spans="1:29">
      <c r="A1" s="98" t="s">
        <v>296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39"/>
    </row>
    <row r="2" spans="1:29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29" s="45" customFormat="1"/>
    <row r="4" spans="1:29" s="45" customFormat="1">
      <c r="A4" s="100" t="s">
        <v>57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44"/>
      <c r="M4" s="41"/>
      <c r="N4" s="41"/>
      <c r="O4" s="41"/>
      <c r="P4" s="41"/>
      <c r="Q4" s="41"/>
      <c r="R4" s="41"/>
      <c r="S4" s="41"/>
      <c r="T4" s="41"/>
      <c r="U4" s="41"/>
      <c r="V4" s="41"/>
      <c r="W4" s="44"/>
      <c r="X4" s="41"/>
      <c r="Y4" s="41"/>
      <c r="Z4" s="41"/>
      <c r="AA4" s="41"/>
      <c r="AB4" s="41"/>
      <c r="AC4" s="44"/>
    </row>
    <row r="5" spans="1:29" s="45" customFormat="1">
      <c r="A5" s="49" t="s">
        <v>58</v>
      </c>
      <c r="B5" s="99" t="s">
        <v>59</v>
      </c>
      <c r="C5" s="99"/>
      <c r="D5" s="95" t="s">
        <v>60</v>
      </c>
      <c r="E5" s="95"/>
      <c r="F5" s="95" t="s">
        <v>61</v>
      </c>
      <c r="G5" s="95"/>
      <c r="H5" s="95" t="s">
        <v>62</v>
      </c>
      <c r="I5" s="95"/>
      <c r="J5" s="95" t="s">
        <v>63</v>
      </c>
      <c r="K5" s="95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9" s="45" customFormat="1">
      <c r="A6" s="50" t="s">
        <v>70</v>
      </c>
      <c r="B6" s="51">
        <f>COUNTIF('student m.5.3'!$F$5:$F$34,3)</f>
        <v>0</v>
      </c>
      <c r="C6" s="51" t="s">
        <v>15</v>
      </c>
      <c r="D6" s="51">
        <f>COUNTIF('student m.5.3'!$G$5:$G$34,3)</f>
        <v>0</v>
      </c>
      <c r="E6" s="51" t="s">
        <v>15</v>
      </c>
      <c r="F6" s="51">
        <f>COUNTIF('student m.5.3'!$H$5:$H$34,3)</f>
        <v>0</v>
      </c>
      <c r="G6" s="51" t="s">
        <v>15</v>
      </c>
      <c r="H6" s="51">
        <f>COUNTIF('student m.5.3'!$I$5:$I$34,3)</f>
        <v>0</v>
      </c>
      <c r="I6" s="51" t="s">
        <v>15</v>
      </c>
      <c r="J6" s="51">
        <f>COUNTIF('student m.5.3'!$J$5:$J$34,3)</f>
        <v>0</v>
      </c>
      <c r="K6" s="51" t="s">
        <v>15</v>
      </c>
      <c r="L6" s="43"/>
      <c r="M6" s="91"/>
      <c r="N6" s="92"/>
      <c r="O6" s="46"/>
      <c r="P6" s="91"/>
      <c r="Q6" s="92"/>
      <c r="R6" s="42"/>
      <c r="S6" s="91"/>
      <c r="T6" s="92"/>
      <c r="U6" s="44"/>
      <c r="V6" s="93"/>
      <c r="W6" s="92"/>
    </row>
    <row r="7" spans="1:29" s="45" customFormat="1">
      <c r="A7" s="50" t="s">
        <v>71</v>
      </c>
      <c r="B7" s="51">
        <f>COUNTIF('student m.5.3'!$F$5:$F$34,2)</f>
        <v>0</v>
      </c>
      <c r="C7" s="51" t="s">
        <v>15</v>
      </c>
      <c r="D7" s="51">
        <f>COUNTIF('student m.5.3'!$G$5:$G$34,2)</f>
        <v>0</v>
      </c>
      <c r="E7" s="51" t="s">
        <v>15</v>
      </c>
      <c r="F7" s="51">
        <f>COUNTIF('student m.5.3'!$H$5:$H$34,2)</f>
        <v>0</v>
      </c>
      <c r="G7" s="51" t="s">
        <v>15</v>
      </c>
      <c r="H7" s="51">
        <f>COUNTIF('student m.5.3'!$I$5:$I$34,2)</f>
        <v>0</v>
      </c>
      <c r="I7" s="51" t="s">
        <v>15</v>
      </c>
      <c r="J7" s="51">
        <f>COUNTIF('student m.5.3'!$J$5:$J$34,2)</f>
        <v>0</v>
      </c>
      <c r="K7" s="51" t="s">
        <v>15</v>
      </c>
      <c r="L7" s="47"/>
      <c r="M7" s="44"/>
      <c r="N7" s="44"/>
      <c r="O7" s="46"/>
      <c r="P7" s="44"/>
      <c r="Q7" s="44"/>
      <c r="R7" s="42"/>
      <c r="S7" s="44"/>
      <c r="T7" s="44"/>
      <c r="U7" s="44"/>
      <c r="V7" s="48"/>
      <c r="W7" s="48"/>
    </row>
    <row r="8" spans="1:29" s="45" customFormat="1">
      <c r="A8" s="50" t="s">
        <v>72</v>
      </c>
      <c r="B8" s="51">
        <f>COUNTIF('student m.5.3'!$F$5:$F$34,1)</f>
        <v>0</v>
      </c>
      <c r="C8" s="51" t="s">
        <v>15</v>
      </c>
      <c r="D8" s="51">
        <f>COUNTIF('student m.5.3'!$G$5:$G$34,1)</f>
        <v>0</v>
      </c>
      <c r="E8" s="51" t="s">
        <v>15</v>
      </c>
      <c r="F8" s="51">
        <f>COUNTIF('student m.5.3'!$H$5:$H$34,1)</f>
        <v>0</v>
      </c>
      <c r="G8" s="51" t="s">
        <v>15</v>
      </c>
      <c r="H8" s="51">
        <f>COUNTIF('student m.5.3'!$I$5:$I$34,1)</f>
        <v>0</v>
      </c>
      <c r="I8" s="51" t="s">
        <v>15</v>
      </c>
      <c r="J8" s="51">
        <f>COUNTIF('student m.5.3'!$J$5:$J$34,1)</f>
        <v>0</v>
      </c>
      <c r="K8" s="51" t="s">
        <v>15</v>
      </c>
      <c r="L8" s="47"/>
      <c r="M8" s="91"/>
      <c r="N8" s="92"/>
      <c r="O8" s="46"/>
      <c r="P8" s="91"/>
      <c r="Q8" s="92"/>
      <c r="R8" s="42"/>
      <c r="S8" s="91"/>
      <c r="T8" s="92"/>
      <c r="U8" s="44"/>
      <c r="V8" s="93"/>
      <c r="W8" s="92"/>
    </row>
    <row r="9" spans="1:29" s="45" customFormat="1">
      <c r="A9" s="50" t="s">
        <v>73</v>
      </c>
      <c r="B9" s="51">
        <f>COUNTIF('student m.5.3'!$F$5:$F$34,0)</f>
        <v>0</v>
      </c>
      <c r="C9" s="51" t="s">
        <v>15</v>
      </c>
      <c r="D9" s="51">
        <f>COUNTIF('student m.5.3'!$G$5:$G$34,0)</f>
        <v>0</v>
      </c>
      <c r="E9" s="51" t="s">
        <v>15</v>
      </c>
      <c r="F9" s="51">
        <f>COUNTIF('student m.5.3'!$H$5:$H$34,0)</f>
        <v>0</v>
      </c>
      <c r="G9" s="51" t="s">
        <v>15</v>
      </c>
      <c r="H9" s="51">
        <f>COUNTIF('student m.5.3'!$I$5:$I$34,0)</f>
        <v>0</v>
      </c>
      <c r="I9" s="51" t="s">
        <v>15</v>
      </c>
      <c r="J9" s="51">
        <f>COUNTIF('student m.5.3'!$J$5:$J$34,0)</f>
        <v>0</v>
      </c>
      <c r="K9" s="51" t="s">
        <v>15</v>
      </c>
      <c r="L9" s="47"/>
      <c r="M9" s="44"/>
      <c r="N9" s="44"/>
      <c r="O9" s="46"/>
      <c r="P9" s="44"/>
      <c r="Q9" s="44"/>
      <c r="R9" s="42"/>
      <c r="S9" s="44"/>
      <c r="T9" s="44"/>
      <c r="U9" s="44"/>
      <c r="V9" s="48"/>
      <c r="W9" s="48"/>
    </row>
    <row r="10" spans="1:29" s="45" customFormat="1">
      <c r="A10" s="44"/>
      <c r="B10" s="42"/>
      <c r="C10" s="47"/>
      <c r="D10" s="44"/>
      <c r="E10" s="44"/>
      <c r="F10" s="44"/>
      <c r="G10" s="46"/>
      <c r="H10" s="44"/>
      <c r="I10" s="44"/>
      <c r="J10" s="44"/>
      <c r="K10" s="44"/>
      <c r="L10" s="42"/>
      <c r="M10" s="44"/>
      <c r="N10" s="44"/>
      <c r="O10" s="44"/>
      <c r="P10" s="44"/>
      <c r="Q10" s="48"/>
      <c r="R10" s="47"/>
      <c r="S10" s="91"/>
      <c r="T10" s="92"/>
      <c r="U10" s="46"/>
      <c r="V10" s="91"/>
      <c r="W10" s="92"/>
      <c r="X10" s="42"/>
      <c r="Y10" s="91"/>
      <c r="Z10" s="92"/>
      <c r="AA10" s="44"/>
      <c r="AB10" s="93"/>
      <c r="AC10" s="92"/>
    </row>
    <row r="11" spans="1:29" s="45" customFormat="1">
      <c r="A11" s="42"/>
      <c r="B11" s="42"/>
      <c r="C11" s="42"/>
      <c r="D11" s="42"/>
      <c r="E11" s="42"/>
      <c r="F11" s="42"/>
      <c r="G11" s="47"/>
      <c r="H11" s="44"/>
      <c r="I11" s="44"/>
      <c r="J11" s="46"/>
      <c r="K11" s="44"/>
      <c r="L11" s="44"/>
      <c r="M11" s="42"/>
      <c r="N11" s="44"/>
      <c r="O11" s="44"/>
      <c r="P11" s="44"/>
      <c r="Q11" s="48"/>
      <c r="R11" s="48"/>
    </row>
    <row r="12" spans="1:29" s="45" customFormat="1">
      <c r="A12" s="95" t="s">
        <v>69</v>
      </c>
      <c r="B12" s="95" t="s">
        <v>68</v>
      </c>
      <c r="C12" s="95"/>
      <c r="D12" s="95"/>
      <c r="E12" s="95"/>
      <c r="F12" s="95"/>
      <c r="G12" s="95"/>
      <c r="H12" s="95"/>
      <c r="I12" s="95"/>
      <c r="J12" s="47"/>
      <c r="K12" s="47"/>
      <c r="L12" s="47"/>
      <c r="M12" s="47"/>
      <c r="N12" s="47"/>
      <c r="O12" s="47"/>
      <c r="P12" s="47"/>
      <c r="Q12" s="47"/>
      <c r="R12" s="47"/>
    </row>
    <row r="13" spans="1:29" s="45" customFormat="1">
      <c r="A13" s="95"/>
      <c r="B13" s="97" t="s">
        <v>64</v>
      </c>
      <c r="C13" s="97"/>
      <c r="D13" s="97" t="s">
        <v>65</v>
      </c>
      <c r="E13" s="97"/>
      <c r="F13" s="97" t="s">
        <v>66</v>
      </c>
      <c r="G13" s="97"/>
      <c r="H13" s="97" t="s">
        <v>67</v>
      </c>
      <c r="I13" s="97"/>
    </row>
    <row r="14" spans="1:29" s="45" customFormat="1">
      <c r="A14" s="52">
        <f>COUNTA('student m.5.3'!L5:L33)</f>
        <v>29</v>
      </c>
      <c r="B14" s="95">
        <f>COUNTIF('student m.5.3'!$K$5:$K$34,3)</f>
        <v>0</v>
      </c>
      <c r="C14" s="95"/>
      <c r="D14" s="95">
        <f>COUNTIF('student m.5.3'!$K$5:$K$34,2)</f>
        <v>0</v>
      </c>
      <c r="E14" s="95"/>
      <c r="F14" s="95">
        <f>COUNTIF('student m.5.3'!$K$5:$K$34,1)</f>
        <v>0</v>
      </c>
      <c r="G14" s="95"/>
      <c r="H14" s="95">
        <f>COUNTIF('student m.5.3'!$K$5:$K$34,0)</f>
        <v>0</v>
      </c>
      <c r="I14" s="95"/>
    </row>
    <row r="15" spans="1:29" s="45" customFormat="1">
      <c r="A15" s="52" t="s">
        <v>16</v>
      </c>
      <c r="B15" s="96">
        <f>(B14*100)/$A$14</f>
        <v>0</v>
      </c>
      <c r="C15" s="96"/>
      <c r="D15" s="96">
        <f t="shared" ref="D15" si="0">(D14*100)/$A$14</f>
        <v>0</v>
      </c>
      <c r="E15" s="96"/>
      <c r="F15" s="96">
        <f t="shared" ref="F15" si="1">(F14*100)/$A$14</f>
        <v>0</v>
      </c>
      <c r="G15" s="96"/>
      <c r="H15" s="96">
        <f t="shared" ref="H15" si="2">(H14*100)/$A$14</f>
        <v>0</v>
      </c>
      <c r="I15" s="96"/>
    </row>
    <row r="16" spans="1:29" s="45" customFormat="1">
      <c r="B16" s="94"/>
      <c r="C16" s="94"/>
    </row>
    <row r="17" s="45" customFormat="1"/>
    <row r="18" s="45" customFormat="1"/>
  </sheetData>
  <sheetProtection sheet="1" objects="1" scenarios="1"/>
  <mergeCells count="35">
    <mergeCell ref="A1:K1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  <mergeCell ref="A2:K2"/>
    <mergeCell ref="A4:K4"/>
    <mergeCell ref="B5:C5"/>
    <mergeCell ref="D5:E5"/>
    <mergeCell ref="F5:G5"/>
    <mergeCell ref="H5:I5"/>
    <mergeCell ref="Y10:Z10"/>
    <mergeCell ref="AB10:AC10"/>
    <mergeCell ref="A12:A13"/>
    <mergeCell ref="B12:I12"/>
    <mergeCell ref="B13:C13"/>
    <mergeCell ref="D13:E13"/>
    <mergeCell ref="F13:G13"/>
    <mergeCell ref="H13:I13"/>
    <mergeCell ref="M8:N8"/>
    <mergeCell ref="P8:Q8"/>
    <mergeCell ref="S8:T8"/>
    <mergeCell ref="V8:W8"/>
    <mergeCell ref="S10:T10"/>
    <mergeCell ref="V10:W10"/>
    <mergeCell ref="J5:K5"/>
    <mergeCell ref="M6:N6"/>
    <mergeCell ref="P6:Q6"/>
    <mergeCell ref="S6:T6"/>
    <mergeCell ref="V6:W6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CAB24-8004-4EA5-8614-06A35E75143E}">
  <dimension ref="A1:L22"/>
  <sheetViews>
    <sheetView workbookViewId="0">
      <selection activeCell="J29" sqref="J29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30" customWidth="1"/>
    <col min="4" max="4" width="9.28515625" style="30" customWidth="1"/>
    <col min="5" max="5" width="27.140625" style="18" customWidth="1"/>
    <col min="6" max="6" width="3.7109375" style="30" customWidth="1"/>
    <col min="7" max="10" width="3.5703125" style="30" customWidth="1"/>
    <col min="11" max="11" width="5.7109375" style="30" customWidth="1"/>
    <col min="12" max="12" width="7.42578125" style="30" customWidth="1"/>
    <col min="13" max="16384" width="14.42578125" style="18"/>
  </cols>
  <sheetData>
    <row r="1" spans="1:12" ht="29.25" customHeight="1">
      <c r="A1" s="85" t="s">
        <v>297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9.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81.75" customHeight="1">
      <c r="A3" s="86" t="s">
        <v>56</v>
      </c>
      <c r="B3" s="86" t="s">
        <v>4</v>
      </c>
      <c r="C3" s="89" t="s">
        <v>6</v>
      </c>
      <c r="D3" s="86" t="s">
        <v>5</v>
      </c>
      <c r="E3" s="90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12</v>
      </c>
      <c r="K3" s="86" t="s">
        <v>13</v>
      </c>
      <c r="L3" s="86" t="s">
        <v>14</v>
      </c>
    </row>
    <row r="4" spans="1:12" ht="15" customHeight="1">
      <c r="A4" s="88"/>
      <c r="B4" s="88"/>
      <c r="C4" s="87"/>
      <c r="D4" s="87"/>
      <c r="E4" s="88"/>
      <c r="F4" s="37">
        <v>3</v>
      </c>
      <c r="G4" s="37">
        <v>3</v>
      </c>
      <c r="H4" s="37">
        <v>3</v>
      </c>
      <c r="I4" s="37">
        <v>3</v>
      </c>
      <c r="J4" s="37">
        <v>3</v>
      </c>
      <c r="K4" s="87"/>
      <c r="L4" s="87"/>
    </row>
    <row r="5" spans="1:12" ht="15.95" customHeight="1">
      <c r="A5" s="24">
        <v>5</v>
      </c>
      <c r="B5" s="24">
        <v>4</v>
      </c>
      <c r="C5" s="77">
        <v>1</v>
      </c>
      <c r="D5" s="79" t="s">
        <v>245</v>
      </c>
      <c r="E5" s="79" t="s">
        <v>246</v>
      </c>
      <c r="F5" s="78"/>
      <c r="G5" s="78"/>
      <c r="H5" s="78"/>
      <c r="I5" s="78"/>
      <c r="J5" s="78"/>
      <c r="K5" s="25" t="e">
        <f>IF(J5="-","-",MODE(F5:J5))</f>
        <v>#N/A</v>
      </c>
      <c r="L5" s="25" t="e">
        <f>IF(K5=3,"ดีเยี่ยม",IF(K5=2,"ดี",IF(K5=1,"พอใช้",IF(K5=0,"ปรับปรุง","-"))))</f>
        <v>#N/A</v>
      </c>
    </row>
    <row r="6" spans="1:12" ht="15.95" customHeight="1">
      <c r="A6" s="24">
        <v>5</v>
      </c>
      <c r="B6" s="24">
        <v>4</v>
      </c>
      <c r="C6" s="77">
        <v>2</v>
      </c>
      <c r="D6" s="79" t="s">
        <v>247</v>
      </c>
      <c r="E6" s="79" t="s">
        <v>248</v>
      </c>
      <c r="F6" s="78"/>
      <c r="G6" s="78"/>
      <c r="H6" s="78"/>
      <c r="I6" s="78"/>
      <c r="J6" s="78"/>
      <c r="K6" s="25" t="e">
        <f t="shared" ref="K6:K22" si="0">IF(J6="-","-",MODE(F6:J6))</f>
        <v>#N/A</v>
      </c>
      <c r="L6" s="25" t="e">
        <f t="shared" ref="L6:L22" si="1">IF(K6=3,"ดีเยี่ยม",IF(K6=2,"ดี",IF(K6=1,"พอใช้",IF(K6=0,"ปรับปรุง","-"))))</f>
        <v>#N/A</v>
      </c>
    </row>
    <row r="7" spans="1:12" ht="15.95" customHeight="1">
      <c r="A7" s="24">
        <v>5</v>
      </c>
      <c r="B7" s="24">
        <v>4</v>
      </c>
      <c r="C7" s="77">
        <v>3</v>
      </c>
      <c r="D7" s="79" t="s">
        <v>249</v>
      </c>
      <c r="E7" s="79" t="s">
        <v>250</v>
      </c>
      <c r="F7" s="78"/>
      <c r="G7" s="78"/>
      <c r="H7" s="78"/>
      <c r="I7" s="78"/>
      <c r="J7" s="78"/>
      <c r="K7" s="25" t="e">
        <f t="shared" si="0"/>
        <v>#N/A</v>
      </c>
      <c r="L7" s="25" t="e">
        <f t="shared" si="1"/>
        <v>#N/A</v>
      </c>
    </row>
    <row r="8" spans="1:12" ht="15.95" customHeight="1">
      <c r="A8" s="24">
        <v>5</v>
      </c>
      <c r="B8" s="24">
        <v>4</v>
      </c>
      <c r="C8" s="77">
        <v>4</v>
      </c>
      <c r="D8" s="79" t="s">
        <v>251</v>
      </c>
      <c r="E8" s="79" t="s">
        <v>252</v>
      </c>
      <c r="F8" s="78"/>
      <c r="G8" s="78"/>
      <c r="H8" s="78"/>
      <c r="I8" s="78"/>
      <c r="J8" s="78"/>
      <c r="K8" s="25" t="e">
        <f t="shared" si="0"/>
        <v>#N/A</v>
      </c>
      <c r="L8" s="25" t="e">
        <f t="shared" si="1"/>
        <v>#N/A</v>
      </c>
    </row>
    <row r="9" spans="1:12" ht="15.95" customHeight="1">
      <c r="A9" s="24">
        <v>5</v>
      </c>
      <c r="B9" s="24">
        <v>4</v>
      </c>
      <c r="C9" s="77">
        <v>5</v>
      </c>
      <c r="D9" s="79" t="s">
        <v>253</v>
      </c>
      <c r="E9" s="79" t="s">
        <v>254</v>
      </c>
      <c r="F9" s="78"/>
      <c r="G9" s="78"/>
      <c r="H9" s="78"/>
      <c r="I9" s="78"/>
      <c r="J9" s="78"/>
      <c r="K9" s="25" t="e">
        <f t="shared" si="0"/>
        <v>#N/A</v>
      </c>
      <c r="L9" s="25" t="e">
        <f t="shared" si="1"/>
        <v>#N/A</v>
      </c>
    </row>
    <row r="10" spans="1:12" ht="15.95" customHeight="1">
      <c r="A10" s="24">
        <v>5</v>
      </c>
      <c r="B10" s="24">
        <v>4</v>
      </c>
      <c r="C10" s="77">
        <v>6</v>
      </c>
      <c r="D10" s="79" t="s">
        <v>255</v>
      </c>
      <c r="E10" s="79" t="s">
        <v>256</v>
      </c>
      <c r="F10" s="78"/>
      <c r="G10" s="78"/>
      <c r="H10" s="78"/>
      <c r="I10" s="78"/>
      <c r="J10" s="78"/>
      <c r="K10" s="25" t="e">
        <f t="shared" si="0"/>
        <v>#N/A</v>
      </c>
      <c r="L10" s="25" t="e">
        <f t="shared" si="1"/>
        <v>#N/A</v>
      </c>
    </row>
    <row r="11" spans="1:12" ht="15.95" customHeight="1">
      <c r="A11" s="24">
        <v>5</v>
      </c>
      <c r="B11" s="24">
        <v>4</v>
      </c>
      <c r="C11" s="77">
        <v>7</v>
      </c>
      <c r="D11" s="79" t="s">
        <v>257</v>
      </c>
      <c r="E11" s="79" t="s">
        <v>258</v>
      </c>
      <c r="F11" s="78"/>
      <c r="G11" s="78"/>
      <c r="H11" s="78"/>
      <c r="I11" s="78"/>
      <c r="J11" s="78"/>
      <c r="K11" s="25" t="e">
        <f t="shared" si="0"/>
        <v>#N/A</v>
      </c>
      <c r="L11" s="25" t="e">
        <f t="shared" si="1"/>
        <v>#N/A</v>
      </c>
    </row>
    <row r="12" spans="1:12" ht="15.95" customHeight="1">
      <c r="A12" s="24">
        <v>5</v>
      </c>
      <c r="B12" s="24">
        <v>4</v>
      </c>
      <c r="C12" s="28">
        <v>8</v>
      </c>
      <c r="D12" s="79" t="s">
        <v>259</v>
      </c>
      <c r="E12" s="79" t="s">
        <v>260</v>
      </c>
      <c r="F12" s="78"/>
      <c r="G12" s="78"/>
      <c r="H12" s="78"/>
      <c r="I12" s="78"/>
      <c r="J12" s="78"/>
      <c r="K12" s="29" t="e">
        <f t="shared" si="0"/>
        <v>#N/A</v>
      </c>
      <c r="L12" s="25" t="e">
        <f t="shared" si="1"/>
        <v>#N/A</v>
      </c>
    </row>
    <row r="13" spans="1:12" ht="15.95" customHeight="1">
      <c r="A13" s="24">
        <v>5</v>
      </c>
      <c r="B13" s="24">
        <v>4</v>
      </c>
      <c r="C13" s="21">
        <v>9</v>
      </c>
      <c r="D13" s="79" t="s">
        <v>261</v>
      </c>
      <c r="E13" s="79" t="s">
        <v>262</v>
      </c>
      <c r="F13" s="78"/>
      <c r="G13" s="78"/>
      <c r="H13" s="78"/>
      <c r="I13" s="78"/>
      <c r="J13" s="78"/>
      <c r="K13" s="22" t="e">
        <f t="shared" si="0"/>
        <v>#N/A</v>
      </c>
      <c r="L13" s="25" t="e">
        <f t="shared" si="1"/>
        <v>#N/A</v>
      </c>
    </row>
    <row r="14" spans="1:12" ht="15.95" customHeight="1">
      <c r="A14" s="24">
        <v>5</v>
      </c>
      <c r="B14" s="24">
        <v>4</v>
      </c>
      <c r="C14" s="21">
        <v>10</v>
      </c>
      <c r="D14" s="79" t="s">
        <v>263</v>
      </c>
      <c r="E14" s="79" t="s">
        <v>264</v>
      </c>
      <c r="F14" s="78"/>
      <c r="G14" s="78"/>
      <c r="H14" s="78"/>
      <c r="I14" s="78"/>
      <c r="J14" s="78"/>
      <c r="K14" s="22" t="e">
        <f t="shared" si="0"/>
        <v>#N/A</v>
      </c>
      <c r="L14" s="25" t="e">
        <f t="shared" si="1"/>
        <v>#N/A</v>
      </c>
    </row>
    <row r="15" spans="1:12" ht="15.95" customHeight="1">
      <c r="A15" s="24">
        <v>5</v>
      </c>
      <c r="B15" s="24">
        <v>4</v>
      </c>
      <c r="C15" s="21">
        <v>11</v>
      </c>
      <c r="D15" s="79" t="s">
        <v>265</v>
      </c>
      <c r="E15" s="79" t="s">
        <v>266</v>
      </c>
      <c r="F15" s="78"/>
      <c r="G15" s="78"/>
      <c r="H15" s="78"/>
      <c r="I15" s="78"/>
      <c r="J15" s="78"/>
      <c r="K15" s="22" t="e">
        <f t="shared" si="0"/>
        <v>#N/A</v>
      </c>
      <c r="L15" s="25" t="e">
        <f t="shared" si="1"/>
        <v>#N/A</v>
      </c>
    </row>
    <row r="16" spans="1:12" ht="15.95" customHeight="1">
      <c r="A16" s="24">
        <v>5</v>
      </c>
      <c r="B16" s="24">
        <v>4</v>
      </c>
      <c r="C16" s="21">
        <v>12</v>
      </c>
      <c r="D16" s="79" t="s">
        <v>269</v>
      </c>
      <c r="E16" s="79" t="s">
        <v>270</v>
      </c>
      <c r="F16" s="78"/>
      <c r="G16" s="78"/>
      <c r="H16" s="78"/>
      <c r="I16" s="78"/>
      <c r="J16" s="78"/>
      <c r="K16" s="22" t="e">
        <f t="shared" si="0"/>
        <v>#N/A</v>
      </c>
      <c r="L16" s="25" t="e">
        <f t="shared" si="1"/>
        <v>#N/A</v>
      </c>
    </row>
    <row r="17" spans="1:12" ht="15.95" customHeight="1">
      <c r="A17" s="24">
        <v>5</v>
      </c>
      <c r="B17" s="24">
        <v>4</v>
      </c>
      <c r="C17" s="21">
        <v>13</v>
      </c>
      <c r="D17" s="79" t="s">
        <v>271</v>
      </c>
      <c r="E17" s="79" t="s">
        <v>272</v>
      </c>
      <c r="F17" s="78"/>
      <c r="G17" s="78"/>
      <c r="H17" s="78"/>
      <c r="I17" s="78"/>
      <c r="J17" s="78"/>
      <c r="K17" s="22" t="e">
        <f t="shared" si="0"/>
        <v>#N/A</v>
      </c>
      <c r="L17" s="25" t="e">
        <f t="shared" si="1"/>
        <v>#N/A</v>
      </c>
    </row>
    <row r="18" spans="1:12" ht="15.95" customHeight="1">
      <c r="A18" s="24">
        <v>5</v>
      </c>
      <c r="B18" s="24">
        <v>4</v>
      </c>
      <c r="C18" s="21">
        <v>14</v>
      </c>
      <c r="D18" s="79" t="s">
        <v>273</v>
      </c>
      <c r="E18" s="79" t="s">
        <v>274</v>
      </c>
      <c r="F18" s="78"/>
      <c r="G18" s="78"/>
      <c r="H18" s="78"/>
      <c r="I18" s="78"/>
      <c r="J18" s="78"/>
      <c r="K18" s="22" t="e">
        <f t="shared" si="0"/>
        <v>#N/A</v>
      </c>
      <c r="L18" s="25" t="e">
        <f t="shared" si="1"/>
        <v>#N/A</v>
      </c>
    </row>
    <row r="19" spans="1:12" ht="15.95" customHeight="1">
      <c r="A19" s="24">
        <v>5</v>
      </c>
      <c r="B19" s="24">
        <v>4</v>
      </c>
      <c r="C19" s="21">
        <v>15</v>
      </c>
      <c r="D19" s="79" t="s">
        <v>275</v>
      </c>
      <c r="E19" s="79" t="s">
        <v>276</v>
      </c>
      <c r="F19" s="78"/>
      <c r="G19" s="78"/>
      <c r="H19" s="78"/>
      <c r="I19" s="78"/>
      <c r="J19" s="78"/>
      <c r="K19" s="22" t="e">
        <f t="shared" si="0"/>
        <v>#N/A</v>
      </c>
      <c r="L19" s="25" t="e">
        <f t="shared" si="1"/>
        <v>#N/A</v>
      </c>
    </row>
    <row r="20" spans="1:12" ht="15.95" customHeight="1">
      <c r="A20" s="24">
        <v>5</v>
      </c>
      <c r="B20" s="24">
        <v>4</v>
      </c>
      <c r="C20" s="21">
        <v>16</v>
      </c>
      <c r="D20" s="79" t="s">
        <v>277</v>
      </c>
      <c r="E20" s="79" t="s">
        <v>278</v>
      </c>
      <c r="F20" s="78"/>
      <c r="G20" s="78"/>
      <c r="H20" s="78"/>
      <c r="I20" s="78"/>
      <c r="J20" s="78"/>
      <c r="K20" s="22" t="e">
        <f t="shared" si="0"/>
        <v>#N/A</v>
      </c>
      <c r="L20" s="25" t="e">
        <f t="shared" si="1"/>
        <v>#N/A</v>
      </c>
    </row>
    <row r="21" spans="1:12" ht="15.95" customHeight="1">
      <c r="A21" s="24">
        <v>5</v>
      </c>
      <c r="B21" s="24">
        <v>4</v>
      </c>
      <c r="C21" s="21">
        <v>17</v>
      </c>
      <c r="D21" s="79" t="s">
        <v>279</v>
      </c>
      <c r="E21" s="79" t="s">
        <v>280</v>
      </c>
      <c r="F21" s="78"/>
      <c r="G21" s="78"/>
      <c r="H21" s="78"/>
      <c r="I21" s="78"/>
      <c r="J21" s="78"/>
      <c r="K21" s="22" t="e">
        <f t="shared" si="0"/>
        <v>#N/A</v>
      </c>
      <c r="L21" s="25" t="e">
        <f t="shared" si="1"/>
        <v>#N/A</v>
      </c>
    </row>
    <row r="22" spans="1:12" ht="15.95" customHeight="1">
      <c r="A22" s="24">
        <v>5</v>
      </c>
      <c r="B22" s="24">
        <v>4</v>
      </c>
      <c r="C22" s="21">
        <v>18</v>
      </c>
      <c r="D22" s="79" t="s">
        <v>281</v>
      </c>
      <c r="E22" s="79" t="s">
        <v>282</v>
      </c>
      <c r="F22" s="78"/>
      <c r="G22" s="78"/>
      <c r="H22" s="78"/>
      <c r="I22" s="78"/>
      <c r="J22" s="78"/>
      <c r="K22" s="22" t="e">
        <f t="shared" si="0"/>
        <v>#N/A</v>
      </c>
      <c r="L22" s="25" t="e">
        <f t="shared" si="1"/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ageMargins left="0.7" right="0.7" top="0.2" bottom="0.16" header="0.12" footer="0.12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1</vt:i4>
      </vt:variant>
    </vt:vector>
  </HeadingPairs>
  <TitlesOfParts>
    <vt:vector size="11" baseType="lpstr">
      <vt:lpstr>คู่มือการใช้งาน</vt:lpstr>
      <vt:lpstr>สมรรถนะสำคัญและตัวบ่งชี้</vt:lpstr>
      <vt:lpstr>student m.5.1</vt:lpstr>
      <vt:lpstr>sum m.5.1</vt:lpstr>
      <vt:lpstr>student m.5.2</vt:lpstr>
      <vt:lpstr>sum m.5.2</vt:lpstr>
      <vt:lpstr>student m.5.3</vt:lpstr>
      <vt:lpstr>sum m.5.3</vt:lpstr>
      <vt:lpstr>student m.5.4</vt:lpstr>
      <vt:lpstr>sum m.5.4</vt:lpstr>
      <vt:lpstr>'student m.5.1'!Print_Titles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Win10x64Bit</cp:lastModifiedBy>
  <cp:lastPrinted>2026-03-09T02:30:48Z</cp:lastPrinted>
  <dcterms:created xsi:type="dcterms:W3CDTF">2022-02-01T13:18:28Z</dcterms:created>
  <dcterms:modified xsi:type="dcterms:W3CDTF">2026-03-09T02:33:04Z</dcterms:modified>
</cp:coreProperties>
</file>