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อ้อน\เอกสารปี 2568\วิชาการ\Bookmark\ปลายภาค 2.2568\แบบประเมินสมรรถนะผู้เรียน\"/>
    </mc:Choice>
  </mc:AlternateContent>
  <xr:revisionPtr revIDLastSave="0" documentId="13_ncr:1_{9002C2E0-D4A0-4B25-8549-B4FB53DEFFC5}" xr6:coauthVersionLast="47" xr6:coauthVersionMax="47" xr10:uidLastSave="{00000000-0000-0000-0000-000000000000}"/>
  <bookViews>
    <workbookView xWindow="-120" yWindow="-120" windowWidth="24240" windowHeight="13140" firstSheet="2" activeTab="8" xr2:uid="{00000000-000D-0000-FFFF-FFFF00000000}"/>
  </bookViews>
  <sheets>
    <sheet name="คู่มือการใช้งาน" sheetId="1" r:id="rId1"/>
    <sheet name="สมรรถนะสำคัญและตัวบ่งชี้" sheetId="3" r:id="rId2"/>
    <sheet name="student m.1.1" sheetId="2" r:id="rId3"/>
    <sheet name="sum m.1.1" sheetId="8" r:id="rId4"/>
    <sheet name="student m.1.2" sheetId="6" r:id="rId5"/>
    <sheet name="sum m.1.2" sheetId="9" r:id="rId6"/>
    <sheet name="student m.1.3" sheetId="7" r:id="rId7"/>
    <sheet name="sum m.1.3" sheetId="10" r:id="rId8"/>
    <sheet name="student m.1.4" sheetId="11" r:id="rId9"/>
    <sheet name="sum m.1.4" sheetId="13" r:id="rId10"/>
  </sheets>
  <definedNames>
    <definedName name="_xlnm.Print_Titles" localSheetId="2">'student m.1.1'!$1:$4</definedName>
  </definedNames>
  <calcPr calcId="181029"/>
  <extLst>
    <ext xmlns:xlwcv="http://schemas.microsoft.com/office/spreadsheetml/2024/workbookCompatibilityVersion" uri="{D14903EA-33C4-47F7-8F05-3474C54BE107}">
      <xlwcv:version setVersion="1"/>
    </ext>
    <ext uri="GoogleSheetsCustomDataVersion2">
      <go:sheetsCustomData xmlns:go="http://customooxmlschemas.google.com/" r:id="rId11" roundtripDataChecksum="HfUm9eXXNatOXj2zKGE6fneSKai/YIj88AloUL7orJA="/>
    </ext>
  </extLst>
</workbook>
</file>

<file path=xl/calcChain.xml><?xml version="1.0" encoding="utf-8"?>
<calcChain xmlns="http://schemas.openxmlformats.org/spreadsheetml/2006/main">
  <c r="K31" i="11" l="1"/>
  <c r="L31" i="11" s="1"/>
  <c r="K5" i="2" l="1"/>
  <c r="L5" i="2" s="1"/>
  <c r="K6" i="2"/>
  <c r="L6" i="2"/>
  <c r="K7" i="2"/>
  <c r="L7" i="2"/>
  <c r="K8" i="2"/>
  <c r="L8" i="2"/>
  <c r="K9" i="2"/>
  <c r="L9" i="2" s="1"/>
  <c r="K10" i="2"/>
  <c r="L10" i="2"/>
  <c r="K11" i="2"/>
  <c r="L11" i="2"/>
  <c r="K12" i="2"/>
  <c r="L12" i="2"/>
  <c r="K13" i="2"/>
  <c r="L13" i="2"/>
  <c r="K14" i="2"/>
  <c r="L14" i="2"/>
  <c r="K15" i="2"/>
  <c r="L15" i="2"/>
  <c r="K16" i="2"/>
  <c r="L16" i="2"/>
  <c r="K17" i="2"/>
  <c r="L17" i="2"/>
  <c r="K18" i="2"/>
  <c r="L18" i="2"/>
  <c r="K19" i="2"/>
  <c r="L19" i="2"/>
  <c r="K20" i="2"/>
  <c r="L20" i="2"/>
  <c r="K21" i="2"/>
  <c r="L21" i="2"/>
  <c r="K22" i="2"/>
  <c r="L22" i="2"/>
  <c r="K23" i="2"/>
  <c r="L23" i="2"/>
  <c r="K24" i="2"/>
  <c r="L24" i="2"/>
  <c r="K25" i="2"/>
  <c r="L25" i="2"/>
  <c r="K26" i="2"/>
  <c r="L26" i="2"/>
  <c r="K27" i="2"/>
  <c r="L27" i="2"/>
  <c r="K28" i="2"/>
  <c r="L28" i="2"/>
  <c r="K29" i="2"/>
  <c r="L29" i="2"/>
  <c r="K30" i="2"/>
  <c r="L30" i="2"/>
  <c r="K31" i="2"/>
  <c r="L31" i="2"/>
  <c r="K32" i="2"/>
  <c r="L32" i="2"/>
  <c r="K33" i="2"/>
  <c r="L33" i="2"/>
  <c r="K34" i="2"/>
  <c r="L34" i="2"/>
  <c r="K35" i="2"/>
  <c r="L35" i="2"/>
  <c r="F8" i="8"/>
  <c r="F9" i="8"/>
  <c r="J9" i="13"/>
  <c r="J8" i="13"/>
  <c r="J7" i="13"/>
  <c r="J6" i="13"/>
  <c r="H9" i="13"/>
  <c r="H8" i="13"/>
  <c r="H7" i="13"/>
  <c r="H6" i="13"/>
  <c r="F9" i="13"/>
  <c r="F8" i="13"/>
  <c r="F7" i="13"/>
  <c r="F6" i="13"/>
  <c r="D9" i="13"/>
  <c r="D8" i="13"/>
  <c r="D7" i="13"/>
  <c r="D6" i="13"/>
  <c r="B9" i="13"/>
  <c r="B8" i="13"/>
  <c r="B7" i="13"/>
  <c r="B6" i="13"/>
  <c r="J9" i="10"/>
  <c r="J8" i="10"/>
  <c r="J7" i="10"/>
  <c r="J6" i="10"/>
  <c r="H9" i="10"/>
  <c r="H8" i="10"/>
  <c r="H7" i="10"/>
  <c r="H6" i="10"/>
  <c r="F9" i="10"/>
  <c r="F8" i="10"/>
  <c r="F7" i="10"/>
  <c r="F6" i="10"/>
  <c r="D9" i="10"/>
  <c r="D8" i="10"/>
  <c r="D7" i="10"/>
  <c r="D6" i="10"/>
  <c r="B9" i="10"/>
  <c r="B8" i="10"/>
  <c r="B7" i="10"/>
  <c r="B6" i="10"/>
  <c r="J9" i="9"/>
  <c r="J8" i="9"/>
  <c r="J7" i="9"/>
  <c r="J6" i="9"/>
  <c r="H9" i="9"/>
  <c r="H8" i="9"/>
  <c r="H7" i="9"/>
  <c r="H6" i="9"/>
  <c r="F9" i="9"/>
  <c r="F8" i="9"/>
  <c r="F7" i="9"/>
  <c r="F6" i="9"/>
  <c r="D9" i="9"/>
  <c r="D8" i="9"/>
  <c r="D7" i="9"/>
  <c r="D6" i="9"/>
  <c r="B9" i="9"/>
  <c r="B8" i="9"/>
  <c r="B7" i="9"/>
  <c r="B6" i="9"/>
  <c r="J9" i="8"/>
  <c r="J8" i="8"/>
  <c r="J7" i="8"/>
  <c r="J6" i="8"/>
  <c r="H9" i="8"/>
  <c r="H8" i="8"/>
  <c r="H7" i="8"/>
  <c r="H6" i="8"/>
  <c r="F7" i="8"/>
  <c r="F6" i="8"/>
  <c r="D9" i="8"/>
  <c r="D8" i="8"/>
  <c r="D7" i="8"/>
  <c r="D6" i="8"/>
  <c r="B9" i="8"/>
  <c r="B7" i="8"/>
  <c r="B6" i="8"/>
  <c r="B8" i="8"/>
  <c r="K30" i="11"/>
  <c r="L30" i="11" s="1"/>
  <c r="K34" i="6"/>
  <c r="L34" i="6" s="1"/>
  <c r="K25" i="11" l="1"/>
  <c r="L25" i="11" s="1"/>
  <c r="K26" i="11"/>
  <c r="L26" i="11" s="1"/>
  <c r="K27" i="11"/>
  <c r="L27" i="11" s="1"/>
  <c r="K28" i="11"/>
  <c r="L28" i="11" s="1"/>
  <c r="K29" i="11"/>
  <c r="L29" i="11" s="1"/>
  <c r="K28" i="7"/>
  <c r="L28" i="7" s="1"/>
  <c r="K29" i="7"/>
  <c r="L29" i="7" s="1"/>
  <c r="K30" i="7"/>
  <c r="L30" i="7"/>
  <c r="K31" i="7"/>
  <c r="L31" i="7" s="1"/>
  <c r="K32" i="7"/>
  <c r="L32" i="7" s="1"/>
  <c r="K33" i="7"/>
  <c r="L33" i="7" s="1"/>
  <c r="K34" i="7"/>
  <c r="L34" i="7" s="1"/>
  <c r="K26" i="6"/>
  <c r="L26" i="6" s="1"/>
  <c r="K27" i="6"/>
  <c r="L27" i="6" s="1"/>
  <c r="K28" i="6"/>
  <c r="L28" i="6"/>
  <c r="K29" i="6"/>
  <c r="L29" i="6" s="1"/>
  <c r="K30" i="6"/>
  <c r="L30" i="6" s="1"/>
  <c r="K31" i="6"/>
  <c r="L31" i="6" s="1"/>
  <c r="K32" i="6"/>
  <c r="L32" i="6" s="1"/>
  <c r="K33" i="6"/>
  <c r="L33" i="6" s="1"/>
  <c r="K24" i="11"/>
  <c r="L24" i="11" s="1"/>
  <c r="K23" i="11"/>
  <c r="L23" i="11" s="1"/>
  <c r="K22" i="11"/>
  <c r="L22" i="11" s="1"/>
  <c r="K21" i="11"/>
  <c r="L21" i="11" s="1"/>
  <c r="K20" i="11"/>
  <c r="L20" i="11" s="1"/>
  <c r="K19" i="11"/>
  <c r="L19" i="11" s="1"/>
  <c r="K18" i="11"/>
  <c r="L18" i="11" s="1"/>
  <c r="K17" i="11"/>
  <c r="L17" i="11" s="1"/>
  <c r="K16" i="11"/>
  <c r="L16" i="11" s="1"/>
  <c r="K15" i="11"/>
  <c r="L15" i="11" s="1"/>
  <c r="K14" i="11"/>
  <c r="L14" i="11" s="1"/>
  <c r="K13" i="11"/>
  <c r="L13" i="11" s="1"/>
  <c r="K12" i="11"/>
  <c r="L12" i="11" s="1"/>
  <c r="K11" i="11"/>
  <c r="L11" i="11" s="1"/>
  <c r="K10" i="11"/>
  <c r="L10" i="11" s="1"/>
  <c r="K9" i="11"/>
  <c r="K8" i="11"/>
  <c r="L8" i="11" s="1"/>
  <c r="K7" i="11"/>
  <c r="L7" i="11" s="1"/>
  <c r="K6" i="11"/>
  <c r="L6" i="11" s="1"/>
  <c r="K5" i="11"/>
  <c r="L5" i="11" s="1"/>
  <c r="K27" i="7"/>
  <c r="L27" i="7" s="1"/>
  <c r="K26" i="7"/>
  <c r="L26" i="7" s="1"/>
  <c r="K25" i="7"/>
  <c r="L25" i="7" s="1"/>
  <c r="K24" i="7"/>
  <c r="L24" i="7" s="1"/>
  <c r="K23" i="7"/>
  <c r="L23" i="7" s="1"/>
  <c r="K22" i="7"/>
  <c r="L22" i="7" s="1"/>
  <c r="K21" i="7"/>
  <c r="L21" i="7" s="1"/>
  <c r="K20" i="7"/>
  <c r="L20" i="7" s="1"/>
  <c r="K19" i="7"/>
  <c r="L19" i="7" s="1"/>
  <c r="K18" i="7"/>
  <c r="L18" i="7" s="1"/>
  <c r="K17" i="7"/>
  <c r="L17" i="7" s="1"/>
  <c r="K16" i="7"/>
  <c r="L16" i="7" s="1"/>
  <c r="K15" i="7"/>
  <c r="L15" i="7" s="1"/>
  <c r="K14" i="7"/>
  <c r="L14" i="7" s="1"/>
  <c r="K13" i="7"/>
  <c r="L13" i="7" s="1"/>
  <c r="K12" i="7"/>
  <c r="L12" i="7" s="1"/>
  <c r="K11" i="7"/>
  <c r="L11" i="7" s="1"/>
  <c r="K10" i="7"/>
  <c r="L10" i="7" s="1"/>
  <c r="K9" i="7"/>
  <c r="K8" i="7"/>
  <c r="L8" i="7" s="1"/>
  <c r="K7" i="7"/>
  <c r="L7" i="7" s="1"/>
  <c r="K6" i="7"/>
  <c r="L6" i="7" s="1"/>
  <c r="K5" i="7"/>
  <c r="K25" i="6"/>
  <c r="L25" i="6" s="1"/>
  <c r="K24" i="6"/>
  <c r="L24" i="6" s="1"/>
  <c r="K23" i="6"/>
  <c r="L23" i="6" s="1"/>
  <c r="K22" i="6"/>
  <c r="L22" i="6" s="1"/>
  <c r="K21" i="6"/>
  <c r="L21" i="6" s="1"/>
  <c r="K20" i="6"/>
  <c r="L20" i="6" s="1"/>
  <c r="K19" i="6"/>
  <c r="L19" i="6" s="1"/>
  <c r="K18" i="6"/>
  <c r="L18" i="6" s="1"/>
  <c r="K17" i="6"/>
  <c r="L17" i="6" s="1"/>
  <c r="K16" i="6"/>
  <c r="L16" i="6" s="1"/>
  <c r="K15" i="6"/>
  <c r="L15" i="6" s="1"/>
  <c r="K14" i="6"/>
  <c r="L14" i="6" s="1"/>
  <c r="K13" i="6"/>
  <c r="L13" i="6" s="1"/>
  <c r="K12" i="6"/>
  <c r="L12" i="6" s="1"/>
  <c r="K11" i="6"/>
  <c r="L11" i="6" s="1"/>
  <c r="K10" i="6"/>
  <c r="K9" i="6"/>
  <c r="L9" i="6" s="1"/>
  <c r="K8" i="6"/>
  <c r="L8" i="6" s="1"/>
  <c r="K7" i="6"/>
  <c r="L7" i="6" s="1"/>
  <c r="K6" i="6"/>
  <c r="L6" i="6" s="1"/>
  <c r="K5" i="6"/>
  <c r="L5" i="6" s="1"/>
  <c r="L10" i="6" l="1"/>
  <c r="A14" i="9" s="1"/>
  <c r="H14" i="9"/>
  <c r="D14" i="9"/>
  <c r="B14" i="9"/>
  <c r="F14" i="9"/>
  <c r="L9" i="7"/>
  <c r="H14" i="10"/>
  <c r="F14" i="10"/>
  <c r="D14" i="10"/>
  <c r="B14" i="10"/>
  <c r="L9" i="11"/>
  <c r="A14" i="13" s="1"/>
  <c r="D14" i="13"/>
  <c r="H14" i="13"/>
  <c r="B14" i="13"/>
  <c r="F14" i="13"/>
  <c r="A14" i="8"/>
  <c r="H14" i="8"/>
  <c r="F14" i="8"/>
  <c r="D14" i="8"/>
  <c r="B14" i="8"/>
  <c r="D15" i="13"/>
  <c r="L5" i="7"/>
  <c r="A14" i="10" l="1"/>
  <c r="H15" i="10" s="1"/>
  <c r="F15" i="13"/>
  <c r="H15" i="13"/>
  <c r="D15" i="9"/>
  <c r="B15" i="13"/>
  <c r="F15" i="9"/>
  <c r="B15" i="9"/>
  <c r="H15" i="9"/>
  <c r="F15" i="10"/>
  <c r="D15" i="10"/>
  <c r="D15" i="8"/>
  <c r="B15" i="8"/>
  <c r="F15" i="8"/>
  <c r="H15" i="8"/>
  <c r="B15" i="1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00000000-0006-0000-0100-000013000000}">
      <text>
        <r>
          <rPr>
            <sz val="11"/>
            <color theme="1"/>
            <rFont val="Calibri"/>
            <family val="2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0000000-0006-0000-0100-00000C000000}">
      <text>
        <r>
          <rPr>
            <sz val="11"/>
            <color theme="1"/>
            <rFont val="Calibri"/>
            <family val="2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00000000-0006-0000-0100-00000F000000}">
      <text>
        <r>
          <rPr>
            <sz val="11"/>
            <color theme="1"/>
            <rFont val="Calibri"/>
            <family val="2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00000000-0006-0000-0100-000016000000}">
      <text>
        <r>
          <rPr>
            <sz val="11"/>
            <color theme="1"/>
            <rFont val="Calibri"/>
            <family val="2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00000000-0006-0000-0100-00000E000000}">
      <text>
        <r>
          <rPr>
            <sz val="11"/>
            <color theme="1"/>
            <rFont val="Calibri"/>
            <family val="2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iXWHbsmZ5EEu9Ojc70xWO+7id3UQ=="/>
    </ext>
  </extL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428DE0B2-3BDE-420A-BB6A-CD06F277B772}">
      <text>
        <r>
          <rPr>
            <sz val="11"/>
            <color theme="1"/>
            <rFont val="Calibri"/>
            <family val="2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1F8F352-F335-4905-A63C-D69642E59AC4}">
      <text>
        <r>
          <rPr>
            <sz val="11"/>
            <color theme="1"/>
            <rFont val="Calibri"/>
            <family val="2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36489C60-5819-4859-81A6-903D819B73F1}">
      <text>
        <r>
          <rPr>
            <sz val="11"/>
            <color theme="1"/>
            <rFont val="Calibri"/>
            <family val="2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C8896E76-63B6-46BA-9FEA-AF2B0E8F2CDD}">
      <text>
        <r>
          <rPr>
            <sz val="11"/>
            <color theme="1"/>
            <rFont val="Calibri"/>
            <family val="2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79145E50-C4C0-4167-8F70-694645A86FFC}">
      <text>
        <r>
          <rPr>
            <sz val="11"/>
            <color theme="1"/>
            <rFont val="Calibri"/>
            <family val="2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E0C43B5E-C69C-4719-80B1-DE4824D6BF63}">
      <text>
        <r>
          <rPr>
            <sz val="11"/>
            <color theme="1"/>
            <rFont val="Calibri"/>
            <family val="2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08794E5D-358D-4650-975A-7AE06DD07111}">
      <text>
        <r>
          <rPr>
            <sz val="11"/>
            <color theme="1"/>
            <rFont val="Calibri"/>
            <family val="2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EE796319-C76E-4A92-A375-3B2AFD5FD38D}">
      <text>
        <r>
          <rPr>
            <sz val="11"/>
            <color theme="1"/>
            <rFont val="Calibri"/>
            <family val="2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B22812F4-CD49-4309-8A5D-E32C2749D69B}">
      <text>
        <r>
          <rPr>
            <sz val="11"/>
            <color theme="1"/>
            <rFont val="Calibri"/>
            <family val="2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6B595787-3B0A-439D-8D06-F3451C86AB55}">
      <text>
        <r>
          <rPr>
            <sz val="11"/>
            <color theme="1"/>
            <rFont val="Calibri"/>
            <family val="2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F4" authorId="0" shapeId="0" xr:uid="{A5D42FEA-4778-41DA-8207-E9B424510408}">
      <text>
        <r>
          <rPr>
            <sz val="11"/>
            <color theme="1"/>
            <rFont val="Calibri"/>
            <family val="2"/>
            <scheme val="minor"/>
          </rPr>
          <t>======
ID#AAABcszWneQ
ARUN    (2025-01-24 10:54:06)
มีความสามารถในการรับ – ส่งสาร</t>
        </r>
      </text>
    </comment>
    <comment ref="G4" authorId="0" shapeId="0" xr:uid="{D1EA3783-D0B1-490B-8270-239C72A77CC8}">
      <text>
        <r>
          <rPr>
            <sz val="11"/>
            <color theme="1"/>
            <rFont val="Calibri"/>
            <family val="2"/>
            <scheme val="minor"/>
          </rPr>
          <t>======
ID#AAABcszWnew
ARUN    (2025-01-24 10:54:06)
 มีความสามารถในการคิดวิเคราะห์ สังเคราะห์</t>
        </r>
      </text>
    </comment>
    <comment ref="H4" authorId="0" shapeId="0" xr:uid="{E90300BA-D015-42CA-99A5-7622CBAE6108}">
      <text>
        <r>
          <rPr>
            <sz val="11"/>
            <color theme="1"/>
            <rFont val="Calibri"/>
            <family val="2"/>
            <scheme val="minor"/>
          </rPr>
          <t>======
ID#AAABcszWneg
ARUN    (2025-01-24 10:54:06)
สามารถแก้ปัญหาและอุปสรรคต่าง ๆ ที่เผชิญได้</t>
        </r>
      </text>
    </comment>
    <comment ref="I4" authorId="0" shapeId="0" xr:uid="{6881002C-3F28-471E-8038-D4BCCE737BA5}">
      <text>
        <r>
          <rPr>
            <sz val="11"/>
            <color theme="1"/>
            <rFont val="Calibri"/>
            <family val="2"/>
            <scheme val="minor"/>
          </rPr>
          <t>======
ID#AAABcszWneY
ARUN    (2025-01-24 10:54:06)
เรียนรู้ด้วยตนเองได้เหมาะสมตามวัย</t>
        </r>
      </text>
    </comment>
    <comment ref="J4" authorId="0" shapeId="0" xr:uid="{5E64FA92-8D43-41F4-950C-E679D1DD88AA}">
      <text>
        <r>
          <rPr>
            <sz val="11"/>
            <color theme="1"/>
            <rFont val="Calibri"/>
            <family val="2"/>
            <scheme val="minor"/>
          </rPr>
          <t>======
ID#AAABcszWnes
ARUN    (2025-01-24 10:54:06)
เลือกและใช้เทคโนโลยีได้เหมาะสมตามวัย</t>
        </r>
      </text>
    </comment>
  </commentList>
</comments>
</file>

<file path=xl/sharedStrings.xml><?xml version="1.0" encoding="utf-8"?>
<sst xmlns="http://schemas.openxmlformats.org/spreadsheetml/2006/main" count="504" uniqueCount="335">
  <si>
    <t>คู่มือการใช้แบบประเมินสมรรถนะสำคัญของผู้เรียน</t>
  </si>
  <si>
    <t>บันทึกแบบประเมิน ที่ Sheet student</t>
  </si>
  <si>
    <t xml:space="preserve">1. </t>
  </si>
  <si>
    <t>เมื่อกรอก ระดับคุณภาพของตัวชี้วัดให้กับนักเรียนครบทุกคนแล้ว  โปรแกรมจะสรุปผลการประเมินให้โดยอัตโนมัติ</t>
  </si>
  <si>
    <t>ห้อง</t>
  </si>
  <si>
    <t>เลขประจำตัว</t>
  </si>
  <si>
    <t>เลขที่</t>
  </si>
  <si>
    <t>ชื่อ-สกุล</t>
  </si>
  <si>
    <t>1. การสื่อสาร</t>
  </si>
  <si>
    <t>2. การคิด</t>
  </si>
  <si>
    <t>3. การแก้ปัญหา</t>
  </si>
  <si>
    <t>4. การใช้ทักษะชีวิต</t>
  </si>
  <si>
    <t>5. การใช้เทคโนโลยี</t>
  </si>
  <si>
    <t>สรุป</t>
  </si>
  <si>
    <t>ระดับคุณภาพ</t>
  </si>
  <si>
    <t>คน</t>
  </si>
  <si>
    <t>ร้อยละ</t>
  </si>
  <si>
    <t>สมรรถนะสำคัญของผู้เรียน</t>
  </si>
  <si>
    <t>คุณภาพผู้เรียนด้านสมรรถนะสำคัญของผู้เรียน </t>
  </si>
  <si>
    <t>ตามกรอบหลักสูตรแกนกลางการศึกษาขั้นพื้นฐาน พุทธศักราช 2551 </t>
  </si>
  <si>
    <t>รายการประเมินแต่ละสมรรถนะ</t>
  </si>
  <si>
    <t>              1.1  มีความสามารถในการรับ – ส่งสาร</t>
  </si>
  <si>
    <t>              1.2  มีความสามารถในการถ่ายทอดความรู้ ความคิด ความเข้าใจของตนเอง โดยใช้ภาษาอย่างเหมาะสม </t>
  </si>
  <si>
    <t>              1.3  ใช้วิธีการสื่อสารที่เหมาะสม</t>
  </si>
  <si>
    <t>              1.4  วิเคราะห์แสดงความคิดเห็นอย่างมีเหตุผล</t>
  </si>
  <si>
    <t>              1.5  เขียนบันทึกเหตุการณ์ประจำวันแล้วเล่าให้เพื่อนฟังได้</t>
  </si>
  <si>
    <t>              2.1  มีความสามารถในการคิดวิเคราะห์ สังเคราะห์</t>
  </si>
  <si>
    <t>              2.2  มีทักษะในการคิดนอกกรอบอย่างสร้างสรรค์</t>
  </si>
  <si>
    <t>              2.3  สามารถคิดอย่างมีวิจารณญาณ</t>
  </si>
  <si>
    <t>              2.4  มีความสามารถในการคิดอย่างมีระบบ</t>
  </si>
  <si>
    <t>              2.5  ตัดสินใจแก้ปัญหาเกี่ยวกับตนเองได้</t>
  </si>
  <si>
    <t>              3.1  สามารถแก้ปัญหาและอุปสรรคต่าง ๆ ที่เผชิญได้</t>
  </si>
  <si>
    <t>              3.2  ใช้เหตุผลในการแก้ปัญหา</t>
  </si>
  <si>
    <t>              3.3  เข้าใจความสัมพันธ์และการเปลี่ยนแปลงในสังคม</t>
  </si>
  <si>
    <t>              3.4  แสวงหาความรู้ ประยุกต์ความรู้มาใช้ในการป้องกันและแก้ไขปัญหา</t>
  </si>
  <si>
    <t>              3.5  สามารถตัดสินใจได้เหมาะสมตามวัย</t>
  </si>
  <si>
    <t>              4.1  เรียนรู้ด้วยตนเองได้เหมาะสมตามวัย</t>
  </si>
  <si>
    <t>              4.2  สามารถทำงานกลุ่มร่วมกับผู้อื่นได้</t>
  </si>
  <si>
    <t>              4.3  นำความรู้ที่ได้ไปใช้ประโยชน์ในชีวิตประจำวัน</t>
  </si>
  <si>
    <t>              4.4  จัดการปัญหาและความขัดแย้งได้เหมาะสม</t>
  </si>
  <si>
    <t>              4.5  หลีกเลี่ยงพฤติกรรมไม่พึงประสงค์ที่ส่งผลกระทบต่อตนเอง</t>
  </si>
  <si>
    <t>              5.1  เลือกและใช้เทคโนโลยีได้เหมาะสมตามวัย</t>
  </si>
  <si>
    <t>              5.2  มีทักษะกระบวนการทางเทคโนโลยี</t>
  </si>
  <si>
    <t>              5.3  สามารถนำเทคโนโลยีไปใช้พัฒนาตนเอง</t>
  </si>
  <si>
    <t>              5.4  ใช้เทคโนโลยีในการแก้ปัญหาอย่างสร้างสรรค์</t>
  </si>
  <si>
    <t>              5.5  มีคุณธรรม จริยธรรมในการใช้เทคโนโลยี</t>
  </si>
  <si>
    <r>
      <t>1. ความสามารถในการสื่อสาร</t>
    </r>
    <r>
      <rPr>
        <sz val="16"/>
        <color theme="1"/>
        <rFont val="TH SarabunPSK"/>
        <family val="2"/>
      </rPr>
      <t> หมายถึง ใช้ภาษาถ่ายทอดความคิด ความรู้ ความเข้าใจ ความรู้สึก และทัศนะของตนเอง เพื่อเปลี่ยนข้อมูลข่าวสารและประสบการณ์อันจะเป็นประโยชน์ต่อการพัฒนาตนเองและสังคม รวมทั้งการเจรจาต่อรองเพื่อขจัดและลดปัญหาความขัดแย้งต่าง ๆ การเลือกรับหรือไม่รับข้อมูลข่าวสารด้วยหลักเหตุผลและความถูกต้อง ตลอดจนการเลือกใช้วิธีการสื่อสารที่มีประสิทธิภาพโดยคำนึงถึงผลกระทบที่มีต่อตนเองและสังคม</t>
    </r>
  </si>
  <si>
    <r>
      <t>2. ความสามารถในการคิด</t>
    </r>
    <r>
      <rPr>
        <sz val="16"/>
        <color theme="1"/>
        <rFont val="TH SarabunPSK"/>
        <family val="2"/>
      </rPr>
      <t> หมายถึง รู้จักคิดวิเคราะห์ คิดสังเคราะห์ คิดอย่างสร้างสรรค์ คิดอย่างมีวิจารณญาณ และคิดเป็นระบบ เพื่อนำไปสู่การสร้างองค์ความรู้หรือสารสนเทศ เพื่อการตัดสินใจเกี่ยวกับตนเองและสังคมได้อย่างเหมาะสม</t>
    </r>
  </si>
  <si>
    <r>
      <t>3. ความสามารถในการแก้ปัญหา </t>
    </r>
    <r>
      <rPr>
        <sz val="16"/>
        <color theme="1"/>
        <rFont val="TH SarabunPSK"/>
        <family val="2"/>
      </rPr>
      <t>หมายถึง เข้าใจความสัมพันธ์และการเปลี่ยนแปลงของเหตุการณ์ต่าง ๆ ในสังคมแสวงหาความรู้ ประยุกต์ความรู้มาใช้ในการป้องกัน และแก้ไขปัญหาได้อย่างถูกต้องเหมาะสมบนพื้นฐานของหลักเหตุผลคุณธรรมและข้อมูลสารสนเทศ รวมทั้งตัดสินใจที่มีประสิทธิภาพ โดยคำนึงถึงผลกระทบที่เกิดขึ้นต่อตนเอง สังคมและสิ่งแวดล้อม</t>
    </r>
  </si>
  <si>
    <r>
      <t>4. ความสามารถในการใช้ทักษะชีวิต </t>
    </r>
    <r>
      <rPr>
        <sz val="16"/>
        <color theme="1"/>
        <rFont val="TH SarabunPSK"/>
        <family val="2"/>
      </rPr>
      <t>หมายถึง ใช้กระบวนการต่าง ๆ ในการดำเนินชีวิตประจำวัน เรียนรู้ด้วยตนเองต่อเนื่อง ทำงานและอยู่ร่วมกันในสังคมด้วยการสร้างเสริมความสัมพันธ์อันดีระหว่างบุคคล จัดการปัญหาและความขัดแย้งต่าง ๆอย่างเหมาะสม รู้จักปรับตัวให้ทันกับการเปลี่ยนแปลงของสังคมสภาพแวดล้อม และหลีกเลี่ยงพฤติกรรมไม่พึงประสงค์ที่ส่งผลกระทบต่อตนเองและผู้อื่น</t>
    </r>
  </si>
  <si>
    <r>
      <t>5. ความสามารถในการใช้เทคโนโลยี</t>
    </r>
    <r>
      <rPr>
        <sz val="16"/>
        <color theme="1"/>
        <rFont val="TH SarabunPSK"/>
        <family val="2"/>
      </rPr>
      <t> หมายถึง รู้จักเลือกและใช้เทคโนโลยีด้านต่าง ๆ ทักษะกระบวนการทางเทคโนโลยี เพื่อการพัฒนาตนเองและสังคมในด้านการเรียนรู้ การสื่อสาร การทำงาน การแก้ปัญหาอย่างสร้างสรรค์ ถูกต้องเหมาะสมและมีคุณธรรม</t>
    </r>
  </si>
  <si>
    <r>
      <t>         </t>
    </r>
    <r>
      <rPr>
        <b/>
        <sz val="16"/>
        <color theme="1"/>
        <rFont val="TH SarabunPSK"/>
        <family val="2"/>
      </rPr>
      <t>1. ความสามารถในการสื่อสาร    </t>
    </r>
  </si>
  <si>
    <r>
      <t>         </t>
    </r>
    <r>
      <rPr>
        <b/>
        <sz val="16"/>
        <color theme="1"/>
        <rFont val="TH SarabunPSK"/>
        <family val="2"/>
      </rPr>
      <t>2.  ความสามารถในการคิด        </t>
    </r>
  </si>
  <si>
    <r>
      <t>        </t>
    </r>
    <r>
      <rPr>
        <b/>
        <sz val="16"/>
        <color theme="1"/>
        <rFont val="TH SarabunPSK"/>
        <family val="2"/>
      </rPr>
      <t> 3. ความสามารถในการแก้ปัญหา  </t>
    </r>
  </si>
  <si>
    <r>
      <t>          </t>
    </r>
    <r>
      <rPr>
        <b/>
        <sz val="16"/>
        <color theme="1"/>
        <rFont val="TH SarabunPSK"/>
        <family val="2"/>
      </rPr>
      <t>4. ความสามารถในการใช้ทักษะชีวิต</t>
    </r>
    <r>
      <rPr>
        <sz val="16"/>
        <color theme="1"/>
        <rFont val="TH SarabunPSK"/>
        <family val="2"/>
      </rPr>
      <t>         </t>
    </r>
  </si>
  <si>
    <r>
      <t>          </t>
    </r>
    <r>
      <rPr>
        <b/>
        <sz val="16"/>
        <color theme="1"/>
        <rFont val="TH SarabunPSK"/>
        <family val="2"/>
      </rPr>
      <t>5. ความสามารถในการใช้เทคโนโลยี    </t>
    </r>
    <r>
      <rPr>
        <sz val="16"/>
        <color theme="1"/>
        <rFont val="TH SarabunPSK"/>
        <family val="2"/>
      </rPr>
      <t>     </t>
    </r>
  </si>
  <si>
    <t>ชั้น ม.</t>
  </si>
  <si>
    <t>สรุปผลการประเมินรายด้าน</t>
  </si>
  <si>
    <t>ระดับ</t>
  </si>
  <si>
    <t>การสื่อสาร</t>
  </si>
  <si>
    <t>การคิด</t>
  </si>
  <si>
    <t>การแก้ปัญหา</t>
  </si>
  <si>
    <t>การใช้ทักษะชีวิต</t>
  </si>
  <si>
    <t>การใช้เทคโนโลยี</t>
  </si>
  <si>
    <t>3=ดีเยี่ยม</t>
  </si>
  <si>
    <t>2= ดี</t>
  </si>
  <si>
    <t>1=พอใช้/ผ่าน</t>
  </si>
  <si>
    <t>0=ไม่ผ่าน</t>
  </si>
  <si>
    <t>ผลการประเมินสมรรถนะหลัก 5 ประการ</t>
  </si>
  <si>
    <t>จำวนนักเรียน</t>
  </si>
  <si>
    <t xml:space="preserve">    ดีเยี่ยม</t>
  </si>
  <si>
    <t xml:space="preserve">    ดี</t>
  </si>
  <si>
    <t xml:space="preserve">    พอใช้</t>
  </si>
  <si>
    <t xml:space="preserve">    ปรับปรุง</t>
  </si>
  <si>
    <t>ส่งไฟล์ ที่ ระบบไฟล์วิชาการ ---&gt; งานทะเบียน(bookmark) ---&gt; ปีการศึกษา --&gt; ภาคเรียน ---&gt; ปลายภาค ---&gt; ส่ง Bookmark    หรือ 
https://drive.google.com/drive/folders/11Mljwt3SthsfILeGomS-0EOT79diApaw</t>
  </si>
  <si>
    <t>พิมพ์ใส่เล่ม ปพ.5  ดังนี้</t>
  </si>
  <si>
    <t>1. พิมพ์ Sheet  (student…) ใส่ต่อจาก อ่าน คิด วิเคราะห์ เขียน  (ใบสุดท้าย)</t>
  </si>
  <si>
    <t>2.</t>
  </si>
  <si>
    <t>3.</t>
  </si>
  <si>
    <t>4.</t>
  </si>
  <si>
    <t>5.</t>
  </si>
  <si>
    <t>6.</t>
  </si>
  <si>
    <t xml:space="preserve">ดาวโหลดรายชื่อนักเรียนที่ เวปไซด์วิชาการ     หรือ    https://www.rwps.ac.th/wichakan/  </t>
  </si>
  <si>
    <r>
      <t xml:space="preserve">บันทึก  โดยใช้ คำสั่ง แฟ้ม/บันทึกเป็น  ตั้งชื่อ ไฟล์  </t>
    </r>
    <r>
      <rPr>
        <b/>
        <sz val="16"/>
        <color rgb="FFFF0000"/>
        <rFont val="Angsana New"/>
        <family val="1"/>
      </rPr>
      <t>รหัส Book markครู_รหัสวิชา</t>
    </r>
    <r>
      <rPr>
        <sz val="16"/>
        <color theme="1"/>
        <rFont val="Angsana New"/>
        <family val="1"/>
      </rPr>
      <t xml:space="preserve">    ( ตัวอย่าง  </t>
    </r>
    <r>
      <rPr>
        <b/>
        <sz val="16"/>
        <color rgb="FFFF0000"/>
        <rFont val="Angsana New"/>
        <family val="1"/>
      </rPr>
      <t>T739_ว30295</t>
    </r>
    <r>
      <rPr>
        <sz val="16"/>
        <color theme="1"/>
        <rFont val="Angsana New"/>
        <family val="1"/>
      </rPr>
      <t xml:space="preserve"> )</t>
    </r>
  </si>
  <si>
    <t xml:space="preserve">           ดีเยี่ยม               -  พฤติกรรมที่ปฏิบัติชัดเจนและสม่ำเสมอ   ให้     3 คะแนน</t>
  </si>
  <si>
    <t xml:space="preserve">           พอใช้/ผ่าน          -  พฤติกรรมที่ปฏิบัติชัดเจนและสม่ำเสมอ    ให้    1 คะแนน</t>
  </si>
  <si>
    <r>
      <t xml:space="preserve">กรอกระดับคุณภาพ </t>
    </r>
    <r>
      <rPr>
        <b/>
        <sz val="16"/>
        <color rgb="FFFF0000"/>
        <rFont val="Angsana New"/>
        <family val="1"/>
      </rPr>
      <t>0-3</t>
    </r>
    <r>
      <rPr>
        <sz val="16"/>
        <color theme="1"/>
        <rFont val="Angsana New"/>
        <family val="1"/>
      </rPr>
      <t xml:space="preserve">  (0 = ปรับปรุง,    1 = พอใช้,    2 = ดี,    3 = ดีเยี่ยม)  ในช่องตัวชี้วัด ของนักเรียนแต่ละคน โปรแกรมจะประมวลผลระดับคุณภาพให้เอง </t>
    </r>
  </si>
  <si>
    <t xml:space="preserve">2. พิมพ์ใบสรุป (sum.....) ต่อจากปกหน้า </t>
  </si>
  <si>
    <t xml:space="preserve">           ดี                     -  พฤติกรรมที่ปฏิบัติชัดเจนและบ่อยครั้ง    ให้     2 คะแนน</t>
  </si>
  <si>
    <t xml:space="preserve">           ปรับปรุง             -  ไม่เคยปบัติพฤติกรรม                       ให้     0 คะแนน</t>
  </si>
  <si>
    <t xml:space="preserve">    เกณฑ์การให้คะแนนระดับคุณภาพ</t>
  </si>
  <si>
    <t>05196</t>
  </si>
  <si>
    <t>05136</t>
  </si>
  <si>
    <t>เด็กชายกิตติภูมิ    พลอยขาว</t>
  </si>
  <si>
    <t>05137</t>
  </si>
  <si>
    <t>เด็กชายจิรายุ    กระซาบ</t>
  </si>
  <si>
    <t>05138</t>
  </si>
  <si>
    <t>เด็กชายชนาธิป    โมราลาย</t>
  </si>
  <si>
    <t>05139</t>
  </si>
  <si>
    <t>เด็กชายณัฐพัฒน์    ยศบุตร</t>
  </si>
  <si>
    <t>05140</t>
  </si>
  <si>
    <t>เด็กชายธนชิต    ละเลิง</t>
  </si>
  <si>
    <t>05141</t>
  </si>
  <si>
    <t>เด็กชายปรวัฒน์    ชื่นอุรา</t>
  </si>
  <si>
    <t>05142</t>
  </si>
  <si>
    <t>เด็กชายภคพงษ์    บุญยัง</t>
  </si>
  <si>
    <t>05143</t>
  </si>
  <si>
    <t>เด็กชายภูผา    สระแก้ว</t>
  </si>
  <si>
    <t>05144</t>
  </si>
  <si>
    <t>เด็กชายเมษา    จีนเพชร</t>
  </si>
  <si>
    <t>05145</t>
  </si>
  <si>
    <t>เด็กชายรัชชานนท์    ระถาพล</t>
  </si>
  <si>
    <t>05146</t>
  </si>
  <si>
    <t>เด็กชายฤทธิพล    จินตมาศ</t>
  </si>
  <si>
    <t>05147</t>
  </si>
  <si>
    <t>เด็กชายวิชยุตม์    จีนเพชร</t>
  </si>
  <si>
    <t>05277</t>
  </si>
  <si>
    <t>เด็กชายสิปปนันท์    แจ่มหม้อ</t>
  </si>
  <si>
    <t>05278</t>
  </si>
  <si>
    <t>เด็กชายณัฐนันท์    เกี่ยวฟั่น</t>
  </si>
  <si>
    <t>05148</t>
  </si>
  <si>
    <t>เด็กหญิงกชกร    ตาทิพย์</t>
  </si>
  <si>
    <t>05149</t>
  </si>
  <si>
    <t>เด็กหญิงกชกร    พิมสี</t>
  </si>
  <si>
    <t>05150</t>
  </si>
  <si>
    <t>เด็กหญิงขนิษฐา    จันกระจ่าง</t>
  </si>
  <si>
    <t>05151</t>
  </si>
  <si>
    <t>เด็กหญิงชนาภา    สระแก้ว</t>
  </si>
  <si>
    <t>05153</t>
  </si>
  <si>
    <t>เด็กหญิงณัฐวิมล    จีนเพชร</t>
  </si>
  <si>
    <t>05154</t>
  </si>
  <si>
    <t>เด็กหญิงทิภาดา    แก้วเกษ</t>
  </si>
  <si>
    <t>05155</t>
  </si>
  <si>
    <t>เด็กหญิงนันทิชา    ชดเชย</t>
  </si>
  <si>
    <t>05156</t>
  </si>
  <si>
    <t>เด็กหญิงปัทมา    หมอนคุด</t>
  </si>
  <si>
    <t>05157</t>
  </si>
  <si>
    <t>เด็กหญิงโฟสิตา    สุกเปล่ง</t>
  </si>
  <si>
    <t>05158</t>
  </si>
  <si>
    <t>เด็กหญิงรัศมี    สมอนาค</t>
  </si>
  <si>
    <t>05159</t>
  </si>
  <si>
    <t>เด็กหญิงรุ่งนภา    หยูทิพย์</t>
  </si>
  <si>
    <t>05160</t>
  </si>
  <si>
    <t>05161</t>
  </si>
  <si>
    <t>เด็กหญิงศศิประภา    ศรีเมือง</t>
  </si>
  <si>
    <t>05162</t>
  </si>
  <si>
    <t>เด็กหญิงสุพิชญา    คำบุดดา</t>
  </si>
  <si>
    <t>05163</t>
  </si>
  <si>
    <t>เด็กหญิงอภิศรา    ทับแว่ว</t>
  </si>
  <si>
    <t>05164</t>
  </si>
  <si>
    <t>เด็กหญิงอลิสรา    คำลือ</t>
  </si>
  <si>
    <t>05276</t>
  </si>
  <si>
    <t>เด็กหญิงนัทชา    ปิ่นมณี</t>
  </si>
  <si>
    <t>05165</t>
  </si>
  <si>
    <t>เด็กชายกนกพล    สมหวัง</t>
  </si>
  <si>
    <t>05166</t>
  </si>
  <si>
    <t>เด็กชายจิรศักดิ์    ช้างกลิ่น</t>
  </si>
  <si>
    <t>05167</t>
  </si>
  <si>
    <t>เด็กชายชนากานต์    ศิรินาค</t>
  </si>
  <si>
    <t>05168</t>
  </si>
  <si>
    <t>เด็กชายชินวร    ชุ่มเย็น</t>
  </si>
  <si>
    <t>05169</t>
  </si>
  <si>
    <t>เด็กชายณัฐนันท์    วงษ์เขียด</t>
  </si>
  <si>
    <t>05170</t>
  </si>
  <si>
    <t>เด็กชายทินภัทร    จีนเพชร</t>
  </si>
  <si>
    <t>05171</t>
  </si>
  <si>
    <t>เด็กชายธนกฤต    พุ่มน้อย</t>
  </si>
  <si>
    <t>05172</t>
  </si>
  <si>
    <t>เด็กชายธนภัทร    ภูมิเมือง</t>
  </si>
  <si>
    <t>05173</t>
  </si>
  <si>
    <t>เด็กชายธิติวุฒิ    ทหารเสือ</t>
  </si>
  <si>
    <t>05175</t>
  </si>
  <si>
    <t>เด็กชายพีรวัฒน์    เอี่ยมพงษ์</t>
  </si>
  <si>
    <t>05176</t>
  </si>
  <si>
    <t>เด็กชายรัชพล    ระถาพล</t>
  </si>
  <si>
    <t>05177</t>
  </si>
  <si>
    <t>เด็กชายศศิพงษ์     จีนเพชร</t>
  </si>
  <si>
    <t>05178</t>
  </si>
  <si>
    <t>เด็กชายศุภกร    มณีเขียว</t>
  </si>
  <si>
    <t>05179</t>
  </si>
  <si>
    <t>เด็กชายสิทธิชัย    เรืองอ่อน</t>
  </si>
  <si>
    <t>05180</t>
  </si>
  <si>
    <t>เด็กชายอชิตะ    เสือด้วง</t>
  </si>
  <si>
    <t>05205</t>
  </si>
  <si>
    <t>เด็กชายพีรวิชญ์    สอนตา</t>
  </si>
  <si>
    <t>05181</t>
  </si>
  <si>
    <t>เด็กหญิงกนกวรรณ    นารอด</t>
  </si>
  <si>
    <t>05182</t>
  </si>
  <si>
    <t>เด็กหญิงกัญณิการ์    สุขมี</t>
  </si>
  <si>
    <t>05183</t>
  </si>
  <si>
    <t>เด็กหญิงจุฑามณี    ศรีหนองแสง</t>
  </si>
  <si>
    <t>05184</t>
  </si>
  <si>
    <t>เด็กหญิงชไมพร    จีนเพชร</t>
  </si>
  <si>
    <t>05185</t>
  </si>
  <si>
    <t>เด็กหญิงญานิสา    ทั่งทอง</t>
  </si>
  <si>
    <t>05186</t>
  </si>
  <si>
    <t>เด็กหญิงนภัทรศร    มิทานนท์</t>
  </si>
  <si>
    <t>05187</t>
  </si>
  <si>
    <t>05188</t>
  </si>
  <si>
    <t>05189</t>
  </si>
  <si>
    <t>เด็กหญิงประภา    แสงโห้</t>
  </si>
  <si>
    <t>05190</t>
  </si>
  <si>
    <t>เด็กหญิงพัชราภรณ์    มณีเขียว</t>
  </si>
  <si>
    <t>05191</t>
  </si>
  <si>
    <t>เด็กหญิงพิมพ์รภัทร    ดีมาก</t>
  </si>
  <si>
    <t>05192</t>
  </si>
  <si>
    <t>เด็กหญิงศิริพรรณ    มีติ๊บ</t>
  </si>
  <si>
    <t>05193</t>
  </si>
  <si>
    <t>เด็กหญิงสุภานันท์    สิงห์แรง</t>
  </si>
  <si>
    <t>05194</t>
  </si>
  <si>
    <t>เด็กหญิงอัฐภิญญา    จูมาศ</t>
  </si>
  <si>
    <t>05015</t>
  </si>
  <si>
    <t>เด็กชายกันทรากร    มั่นคง</t>
  </si>
  <si>
    <t>05195</t>
  </si>
  <si>
    <t>เด็กชายกิตติพร    บุญน้อย</t>
  </si>
  <si>
    <t>เด็กชายจิรายุ    เกษานนท์</t>
  </si>
  <si>
    <t>05197</t>
  </si>
  <si>
    <t>เด็กชายชนาธิป    คมขำ</t>
  </si>
  <si>
    <t>05198</t>
  </si>
  <si>
    <t>เด็กชายฐากูร    สุขศรี</t>
  </si>
  <si>
    <t>05199</t>
  </si>
  <si>
    <t>เด็กชายดลพล    สงกาผัน</t>
  </si>
  <si>
    <t>05200</t>
  </si>
  <si>
    <t>เด็กชายเทวกร    ขาวงาม</t>
  </si>
  <si>
    <t>05201</t>
  </si>
  <si>
    <t>เด็กชายธนกฤต    สังวีระ</t>
  </si>
  <si>
    <t>05202</t>
  </si>
  <si>
    <t>เด็กชายธนวัต    โมลาลาย</t>
  </si>
  <si>
    <t>05203</t>
  </si>
  <si>
    <t>เด็กชายธีรศักดิ์    ดำทรัพย์</t>
  </si>
  <si>
    <t>05204</t>
  </si>
  <si>
    <t>เด็กชายพัชระ    มีแก้ว</t>
  </si>
  <si>
    <t>05206</t>
  </si>
  <si>
    <t>เด็กชายวรพล    สวนแก้ว</t>
  </si>
  <si>
    <t>05207</t>
  </si>
  <si>
    <t>เด็กชายศิวัฒน์    สังกลิ่น</t>
  </si>
  <si>
    <t>05208</t>
  </si>
  <si>
    <t>เด็กชายศุภณัฐ    วินทะไชย</t>
  </si>
  <si>
    <t>05209</t>
  </si>
  <si>
    <t>เด็กชายสิทธิพร    พลขันธ์</t>
  </si>
  <si>
    <t>05211</t>
  </si>
  <si>
    <t>เด็กหญิงกมลวรรณ    แซ่ลอ</t>
  </si>
  <si>
    <t>05212</t>
  </si>
  <si>
    <t>เด็กหญิงจิรนันท์    เสือด้วง</t>
  </si>
  <si>
    <t>05213</t>
  </si>
  <si>
    <t>เด็กหญิงชนทิชา     ใจเอี่ยม</t>
  </si>
  <si>
    <t>05214</t>
  </si>
  <si>
    <t>เด็กหญิงชรินรัตน์    จีนเพชร</t>
  </si>
  <si>
    <t>05215</t>
  </si>
  <si>
    <t>เด็กหญิงณัชชา    ดีมาก</t>
  </si>
  <si>
    <t>05216</t>
  </si>
  <si>
    <t>เด็กหญิงธัญลักษณ์    ดีมาก</t>
  </si>
  <si>
    <t>05217</t>
  </si>
  <si>
    <t>เด็กหญิงนฤภร    คุ้มเณร</t>
  </si>
  <si>
    <t>05218</t>
  </si>
  <si>
    <t>เด็กหญิงนันทกานต์    นารอด</t>
  </si>
  <si>
    <t>05219</t>
  </si>
  <si>
    <t>เด็กหญิงปิยะธิดา    เจือจันทร์</t>
  </si>
  <si>
    <t>05220</t>
  </si>
  <si>
    <t>05221</t>
  </si>
  <si>
    <t>เด็กหญิงภัทรกร    พลปราบ</t>
  </si>
  <si>
    <t>05222</t>
  </si>
  <si>
    <t>เด็กหญิงสุชานันท์    นุสติ</t>
  </si>
  <si>
    <t>05223</t>
  </si>
  <si>
    <t>เด็กหญิงสุภาวดี    มูลศรี</t>
  </si>
  <si>
    <t>05224</t>
  </si>
  <si>
    <t>เด็กหญิงไอญาดา    มุสะกะ</t>
  </si>
  <si>
    <t>05283</t>
  </si>
  <si>
    <t>เด็กหญิงพรชิตา    แจ่มหม้อ</t>
  </si>
  <si>
    <t>05225</t>
  </si>
  <si>
    <t>เด็กชายจิรเดช    เอี่ยมพงษ์</t>
  </si>
  <si>
    <t>05226</t>
  </si>
  <si>
    <t>เด็กชายชนพัฒน์    อาชาพล</t>
  </si>
  <si>
    <t>05227</t>
  </si>
  <si>
    <t>เด็กชายชยานันต์    จีนเพชร</t>
  </si>
  <si>
    <t>05228</t>
  </si>
  <si>
    <t>เด็กชายณพรรณพ    สายตา</t>
  </si>
  <si>
    <t>05229</t>
  </si>
  <si>
    <t>เด็กชายดิษยธร    ดิสกุล</t>
  </si>
  <si>
    <t>05230</t>
  </si>
  <si>
    <t>เด็กชายธนกร    สังข์เปีย</t>
  </si>
  <si>
    <t>05231</t>
  </si>
  <si>
    <t>เด็กชายธนดล    สุขทวี</t>
  </si>
  <si>
    <t>05232</t>
  </si>
  <si>
    <t>เด็กชายธนะพัฒน์    วงศ์อนันต์</t>
  </si>
  <si>
    <t>05233</t>
  </si>
  <si>
    <t>เด็กชายนราวิชญ์    มณีเขียว</t>
  </si>
  <si>
    <t>05234</t>
  </si>
  <si>
    <t>เด็กชายพิพัฒน์    สีดี</t>
  </si>
  <si>
    <t>05236</t>
  </si>
  <si>
    <t>เด็กชายวุฒิชัย    ภูมิอินทร์</t>
  </si>
  <si>
    <t>05237</t>
  </si>
  <si>
    <t>เด็กชายศุกลวัฒน์    ระถาพล</t>
  </si>
  <si>
    <t>05285</t>
  </si>
  <si>
    <t>เด็กชายกรวิชญ์    เกิดโต</t>
  </si>
  <si>
    <t>05240</t>
  </si>
  <si>
    <t>เด็กหญิงกชกร    พึ่งวงษ์เขียน</t>
  </si>
  <si>
    <t>05241</t>
  </si>
  <si>
    <t>เด็กหญิงกัญญาภัทร    คำเย็น</t>
  </si>
  <si>
    <t>05242</t>
  </si>
  <si>
    <t>เด็กหญิงจิรัชยา    จินตนา</t>
  </si>
  <si>
    <t>05243</t>
  </si>
  <si>
    <t>เด็กหญิงชนิดา    วงษ์กล่ำ</t>
  </si>
  <si>
    <t>05244</t>
  </si>
  <si>
    <t>เด็กหญิงชลธิชา    เจริญศิลป์</t>
  </si>
  <si>
    <t>05245</t>
  </si>
  <si>
    <t>เด็กหญิงณัฐชิชา    คำเย็น</t>
  </si>
  <si>
    <t>05247</t>
  </si>
  <si>
    <t>เด็กหญิงธิดาพร    จีนเพชร</t>
  </si>
  <si>
    <t>05248</t>
  </si>
  <si>
    <t>เด็กหญิงนันทิดา    ชูชัย</t>
  </si>
  <si>
    <t>05249</t>
  </si>
  <si>
    <t>เด็กหญิงพวงผกา    จูมาศ</t>
  </si>
  <si>
    <t>05250</t>
  </si>
  <si>
    <t>เด็กหญิงพินิตพิชา    อินสกุล</t>
  </si>
  <si>
    <t>05251</t>
  </si>
  <si>
    <t>เด็กหญิงศศิกานต์    ยิ้มบุญเกิด</t>
  </si>
  <si>
    <t>05252</t>
  </si>
  <si>
    <t>เด็กหญิงสุธีกานต์    สุขสม</t>
  </si>
  <si>
    <t>05253</t>
  </si>
  <si>
    <t>เด็กหญิงอมรรัตน์    อิ่มวงษ์</t>
  </si>
  <si>
    <t>รหัสวิชา…..............ชั้นมัธยมศึกษาปีที่ 1 ห้อง 1 ปีการศึกษา 2568 ภาคเรียนที่ 2</t>
  </si>
  <si>
    <t>รหัสวิชา…................ชั้นมัธยมศึกษาปีที่ 1 ห้อง 1 ปีการศึกษา 2568 ภาคเรียนที่ 2</t>
  </si>
  <si>
    <t>รหัสวิชา…................ชั้นมัธยมศึกษาปีที่ 1 ห้อง 2 ปีการศึกษา 2568 ภาคเรียนที่ 2</t>
  </si>
  <si>
    <t>รหัสวิชา…................ชั้นมัธยมศึกษาปีที่ 1 ห้อง 2 ปีการศึกษา 2568 ภาคเรียน 2</t>
  </si>
  <si>
    <t>รหัสวิชา…................ชั้นมัธยมศึกษาปีที่ 1 ห้อง 3 ปีการศึกษา 2568 ภาคเรียนที่ 2</t>
  </si>
  <si>
    <t>รหัสวิชา…...............ชั้นมัธยมศึกษาปีที่ 1 ห้อง 3 ปีการศึกษา 2568 ภาคเรียนที่ 2</t>
  </si>
  <si>
    <t>รหัสวิชา…................ชั้นมัธยมศึกษาปีที่ 1 ห้อง 4 ปีการศึกษา 2568 ภาคเรียนที่ 2</t>
  </si>
  <si>
    <t>รหัสวิชา…..............ชั้นมัธยมศึกษาปีที่ 1 ห้อง 4 ปีการศึกษา 2568 ภาคเรียนที่ 2</t>
  </si>
  <si>
    <t>เด็กหญิงวิภาวรรณ    อินถึก</t>
  </si>
  <si>
    <t>เด็กหญิงนัฏธิชา    รูปเหมาะ</t>
  </si>
  <si>
    <t>เด็กหญิงนัฏธิดา    รูปเหมาะ</t>
  </si>
  <si>
    <t>เด็กหญิงพิชญา    จัวแกน โอฮาเนฮี</t>
  </si>
  <si>
    <t>เด็กหญิงสุกัญญา    จันกระจ่าง</t>
  </si>
  <si>
    <t>05287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</si>
</sst>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scheme val="minor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1"/>
      <name val="Calibri"/>
      <family val="2"/>
    </font>
    <font>
      <sz val="14"/>
      <color rgb="FF000000"/>
      <name val="TH SarabunPSK"/>
      <family val="2"/>
    </font>
    <font>
      <b/>
      <sz val="16"/>
      <color theme="1"/>
      <name val="TH Sarabun PSK"/>
    </font>
    <font>
      <sz val="16"/>
      <color theme="1"/>
      <name val="TH Sarabun PSK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theme="1"/>
      <name val="Angsana New"/>
      <family val="1"/>
    </font>
    <font>
      <sz val="16"/>
      <color theme="1"/>
      <name val="Calibri"/>
      <family val="2"/>
      <scheme val="minor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20"/>
      <color theme="1"/>
      <name val="TH SarabunPSK"/>
      <family val="2"/>
    </font>
    <font>
      <sz val="16"/>
      <color theme="1"/>
      <name val="CordiaUPC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6"/>
      <color theme="1"/>
      <name val="TH Sarabun PSK"/>
      <charset val="222"/>
    </font>
    <font>
      <sz val="8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C99"/>
        <bgColor rgb="FFFFCC99"/>
      </patternFill>
    </fill>
    <fill>
      <patternFill patternType="solid">
        <fgColor rgb="FFBFBFBF"/>
        <bgColor rgb="FFBFBFBF"/>
      </patternFill>
    </fill>
    <fill>
      <patternFill patternType="solid">
        <fgColor rgb="FFFFFFFF"/>
        <bgColor rgb="FFFFFFFF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6">
    <xf numFmtId="0" fontId="0" fillId="0" borderId="0" xfId="0"/>
    <xf numFmtId="0" fontId="5" fillId="0" borderId="0" xfId="0" applyFont="1" applyAlignment="1">
      <alignment horizontal="center" vertical="center" wrapText="1"/>
    </xf>
    <xf numFmtId="0" fontId="11" fillId="0" borderId="0" xfId="0" applyFont="1"/>
    <xf numFmtId="0" fontId="10" fillId="0" borderId="0" xfId="0" applyFont="1"/>
    <xf numFmtId="0" fontId="9" fillId="0" borderId="0" xfId="0" applyFont="1" applyAlignment="1">
      <alignment horizontal="center"/>
    </xf>
    <xf numFmtId="0" fontId="14" fillId="4" borderId="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/>
    </xf>
    <xf numFmtId="0" fontId="11" fillId="0" borderId="0" xfId="0" quotePrefix="1" applyFont="1" applyAlignment="1">
      <alignment horizontal="center"/>
    </xf>
    <xf numFmtId="49" fontId="11" fillId="0" borderId="0" xfId="0" quotePrefix="1" applyNumberFormat="1" applyFont="1" applyAlignment="1">
      <alignment horizontal="center"/>
    </xf>
    <xf numFmtId="0" fontId="10" fillId="0" borderId="0" xfId="0" applyFont="1" applyAlignment="1">
      <alignment horizontal="center"/>
    </xf>
    <xf numFmtId="0" fontId="7" fillId="0" borderId="0" xfId="0" applyFont="1"/>
    <xf numFmtId="0" fontId="17" fillId="0" borderId="7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  <xf numFmtId="0" fontId="7" fillId="0" borderId="8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0" fillId="0" borderId="0" xfId="0" applyProtection="1"/>
    <xf numFmtId="0" fontId="2" fillId="0" borderId="1" xfId="0" applyFont="1" applyBorder="1" applyAlignment="1" applyProtection="1">
      <alignment horizontal="center" vertical="center"/>
    </xf>
    <xf numFmtId="0" fontId="4" fillId="0" borderId="1" xfId="0" applyFont="1" applyBorder="1" applyAlignment="1" applyProtection="1">
      <alignment horizontal="center" vertical="top" wrapText="1" readingOrder="1"/>
    </xf>
    <xf numFmtId="0" fontId="2" fillId="3" borderId="4" xfId="0" applyFont="1" applyFill="1" applyBorder="1" applyAlignment="1" applyProtection="1">
      <alignment horizontal="center"/>
    </xf>
    <xf numFmtId="0" fontId="15" fillId="0" borderId="0" xfId="0" applyFont="1" applyProtection="1"/>
    <xf numFmtId="0" fontId="2" fillId="0" borderId="6" xfId="0" applyFont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/>
    </xf>
    <xf numFmtId="0" fontId="2" fillId="0" borderId="3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top" wrapText="1" readingOrder="1"/>
    </xf>
    <xf numFmtId="0" fontId="2" fillId="3" borderId="2" xfId="0" applyFont="1" applyFill="1" applyBorder="1" applyAlignment="1" applyProtection="1">
      <alignment horizontal="center"/>
    </xf>
    <xf numFmtId="0" fontId="0" fillId="0" borderId="0" xfId="0" applyAlignment="1" applyProtection="1">
      <alignment horizontal="center"/>
    </xf>
    <xf numFmtId="0" fontId="2" fillId="0" borderId="9" xfId="0" applyFont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textRotation="90" wrapText="1"/>
    </xf>
    <xf numFmtId="1" fontId="1" fillId="2" borderId="6" xfId="0" applyNumberFormat="1" applyFont="1" applyFill="1" applyBorder="1" applyAlignment="1" applyProtection="1">
      <alignment horizontal="center" vertical="center"/>
    </xf>
    <xf numFmtId="0" fontId="1" fillId="0" borderId="5" xfId="0" applyFont="1" applyBorder="1" applyAlignment="1" applyProtection="1">
      <alignment horizontal="center"/>
    </xf>
    <xf numFmtId="0" fontId="7" fillId="0" borderId="0" xfId="0" applyFont="1" applyProtection="1"/>
    <xf numFmtId="0" fontId="7" fillId="0" borderId="0" xfId="0" applyFont="1" applyAlignment="1" applyProtection="1">
      <alignment horizontal="center" vertical="center"/>
    </xf>
    <xf numFmtId="0" fontId="8" fillId="0" borderId="0" xfId="0" applyFont="1" applyAlignment="1" applyProtection="1">
      <alignment horizontal="left" vertical="center"/>
    </xf>
    <xf numFmtId="2" fontId="8" fillId="0" borderId="0" xfId="0" applyNumberFormat="1" applyFont="1" applyAlignment="1" applyProtection="1">
      <alignment vertic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Protection="1"/>
    <xf numFmtId="49" fontId="8" fillId="0" borderId="0" xfId="0" applyNumberFormat="1" applyFont="1" applyAlignment="1" applyProtection="1">
      <alignment horizontal="center" vertical="center"/>
    </xf>
    <xf numFmtId="0" fontId="7" fillId="0" borderId="0" xfId="0" applyFont="1" applyAlignment="1" applyProtection="1">
      <alignment horizontal="left" vertical="center"/>
    </xf>
    <xf numFmtId="2" fontId="8" fillId="0" borderId="0" xfId="0" applyNumberFormat="1" applyFont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/>
    </xf>
    <xf numFmtId="49" fontId="7" fillId="0" borderId="6" xfId="0" applyNumberFormat="1" applyFont="1" applyBorder="1" applyAlignment="1" applyProtection="1">
      <alignment vertical="center"/>
    </xf>
    <xf numFmtId="0" fontId="7" fillId="0" borderId="6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2" fontId="8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49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2" fontId="8" fillId="0" borderId="0" xfId="0" applyNumberFormat="1" applyFont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49" fontId="7" fillId="0" borderId="6" xfId="0" applyNumberFormat="1" applyFont="1" applyBorder="1" applyAlignment="1">
      <alignment vertical="center"/>
    </xf>
    <xf numFmtId="0" fontId="7" fillId="0" borderId="6" xfId="0" applyFont="1" applyBorder="1" applyAlignment="1">
      <alignment horizontal="center" vertical="center"/>
    </xf>
    <xf numFmtId="49" fontId="11" fillId="0" borderId="0" xfId="0" quotePrefix="1" applyNumberFormat="1" applyFont="1" applyAlignment="1">
      <alignment horizontal="center" vertical="top"/>
    </xf>
    <xf numFmtId="49" fontId="11" fillId="0" borderId="0" xfId="0" applyNumberFormat="1" applyFont="1" applyAlignment="1">
      <alignment horizontal="center"/>
    </xf>
    <xf numFmtId="0" fontId="8" fillId="0" borderId="0" xfId="0" applyFont="1" applyAlignment="1">
      <alignment horizontal="justify" vertical="center"/>
    </xf>
    <xf numFmtId="0" fontId="7" fillId="0" borderId="0" xfId="0" applyFont="1" applyAlignment="1">
      <alignment horizontal="justify" vertical="center"/>
    </xf>
    <xf numFmtId="0" fontId="8" fillId="0" borderId="12" xfId="0" applyFont="1" applyBorder="1" applyAlignment="1">
      <alignment horizontal="justify" vertical="center"/>
    </xf>
    <xf numFmtId="0" fontId="8" fillId="0" borderId="13" xfId="0" applyFont="1" applyBorder="1" applyAlignment="1">
      <alignment horizontal="justify" vertical="center"/>
    </xf>
    <xf numFmtId="0" fontId="13" fillId="0" borderId="11" xfId="0" applyFont="1" applyBorder="1" applyAlignment="1">
      <alignment horizontal="justify" vertical="center"/>
    </xf>
    <xf numFmtId="0" fontId="8" fillId="0" borderId="6" xfId="0" applyFont="1" applyBorder="1" applyAlignment="1" applyProtection="1">
      <alignment horizontal="center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Protection="1"/>
    <xf numFmtId="2" fontId="8" fillId="0" borderId="0" xfId="0" applyNumberFormat="1" applyFont="1" applyAlignment="1" applyProtection="1">
      <alignment horizontal="center" vertical="center"/>
    </xf>
    <xf numFmtId="0" fontId="7" fillId="0" borderId="6" xfId="0" applyFont="1" applyBorder="1" applyAlignment="1" applyProtection="1">
      <alignment horizontal="center"/>
    </xf>
    <xf numFmtId="0" fontId="4" fillId="0" borderId="14" xfId="0" applyFont="1" applyBorder="1" applyAlignment="1" applyProtection="1">
      <alignment horizontal="center" vertical="top" wrapText="1" readingOrder="1"/>
    </xf>
    <xf numFmtId="0" fontId="2" fillId="0" borderId="15" xfId="0" applyFont="1" applyBorder="1" applyAlignment="1" applyProtection="1">
      <alignment horizontal="center"/>
      <protection locked="0"/>
    </xf>
    <xf numFmtId="0" fontId="2" fillId="0" borderId="6" xfId="0" applyFont="1" applyBorder="1" applyAlignment="1" applyProtection="1">
      <alignment vertical="center"/>
    </xf>
    <xf numFmtId="0" fontId="8" fillId="0" borderId="5" xfId="0" applyFont="1" applyBorder="1" applyAlignment="1" applyProtection="1">
      <protection locked="0"/>
    </xf>
    <xf numFmtId="0" fontId="2" fillId="0" borderId="6" xfId="0" applyFont="1" applyBorder="1" applyAlignment="1">
      <alignment vertical="center"/>
    </xf>
    <xf numFmtId="49" fontId="2" fillId="0" borderId="6" xfId="0" applyNumberFormat="1" applyFont="1" applyBorder="1" applyAlignment="1" applyProtection="1">
      <alignment vertical="center"/>
    </xf>
    <xf numFmtId="0" fontId="11" fillId="0" borderId="0" xfId="0" applyFont="1" applyAlignment="1">
      <alignment horizontal="left"/>
    </xf>
    <xf numFmtId="0" fontId="10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left"/>
    </xf>
    <xf numFmtId="0" fontId="11" fillId="0" borderId="0" xfId="0" applyFont="1" applyAlignment="1">
      <alignment horizontal="left" wrapText="1"/>
    </xf>
    <xf numFmtId="0" fontId="1" fillId="0" borderId="5" xfId="0" applyFont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/>
    </xf>
    <xf numFmtId="0" fontId="3" fillId="0" borderId="6" xfId="0" applyFont="1" applyBorder="1" applyProtection="1"/>
    <xf numFmtId="0" fontId="1" fillId="2" borderId="6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 shrinkToFit="1"/>
    </xf>
    <xf numFmtId="0" fontId="8" fillId="0" borderId="5" xfId="0" applyFont="1" applyBorder="1" applyAlignment="1" applyProtection="1">
      <alignment horizontal="center"/>
      <protection locked="0"/>
    </xf>
    <xf numFmtId="2" fontId="7" fillId="0" borderId="6" xfId="0" applyNumberFormat="1" applyFont="1" applyBorder="1" applyAlignment="1" applyProtection="1">
      <alignment horizontal="center"/>
    </xf>
    <xf numFmtId="0" fontId="8" fillId="0" borderId="6" xfId="0" applyFont="1" applyBorder="1" applyAlignment="1" applyProtection="1">
      <alignment horizontal="center" vertical="center"/>
    </xf>
    <xf numFmtId="0" fontId="8" fillId="0" borderId="6" xfId="0" applyFont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1" fontId="8" fillId="0" borderId="6" xfId="0" applyNumberFormat="1" applyFont="1" applyBorder="1" applyAlignment="1" applyProtection="1">
      <alignment horizontal="center" vertical="center"/>
    </xf>
    <xf numFmtId="0" fontId="8" fillId="0" borderId="10" xfId="0" applyFont="1" applyBorder="1" applyAlignment="1" applyProtection="1">
      <alignment horizontal="center" vertical="center" shrinkToFit="1"/>
    </xf>
    <xf numFmtId="0" fontId="8" fillId="0" borderId="0" xfId="0" applyFont="1" applyAlignment="1" applyProtection="1">
      <alignment horizontal="center" vertical="center"/>
    </xf>
    <xf numFmtId="0" fontId="7" fillId="0" borderId="0" xfId="0" applyFont="1" applyProtection="1"/>
    <xf numFmtId="2" fontId="8" fillId="0" borderId="0" xfId="0" applyNumberFormat="1" applyFont="1" applyAlignment="1" applyProtection="1">
      <alignment horizontal="center" vertical="center"/>
    </xf>
    <xf numFmtId="0" fontId="7" fillId="0" borderId="0" xfId="0" applyFont="1" applyAlignment="1">
      <alignment horizontal="center"/>
    </xf>
    <xf numFmtId="0" fontId="8" fillId="0" borderId="6" xfId="0" applyFont="1" applyBorder="1" applyAlignment="1">
      <alignment horizontal="center" vertical="center"/>
    </xf>
    <xf numFmtId="2" fontId="7" fillId="0" borderId="6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 vertical="center" shrinkToFit="1"/>
    </xf>
    <xf numFmtId="1" fontId="8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/>
    <xf numFmtId="2" fontId="8" fillId="0" borderId="0" xfId="0" applyNumberFormat="1" applyFont="1" applyAlignment="1">
      <alignment horizontal="center" vertical="center"/>
    </xf>
    <xf numFmtId="0" fontId="8" fillId="0" borderId="6" xfId="0" applyFont="1" applyBorder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customschemas.google.com/relationships/workbookmetadata" Target="metadata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52"/>
  <sheetViews>
    <sheetView zoomScale="160" zoomScaleNormal="160" workbookViewId="0">
      <selection activeCell="N10" sqref="N10"/>
    </sheetView>
  </sheetViews>
  <sheetFormatPr defaultColWidth="14.42578125" defaultRowHeight="21"/>
  <cols>
    <col min="1" max="1" width="5.5703125" style="10" customWidth="1"/>
    <col min="2" max="26" width="8.7109375" style="3" customWidth="1"/>
    <col min="27" max="16384" width="14.42578125" style="3"/>
  </cols>
  <sheetData>
    <row r="1" spans="1:19" ht="23.25">
      <c r="A1" s="78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Q1" s="77"/>
      <c r="R1" s="2"/>
      <c r="S1" s="2"/>
    </row>
    <row r="2" spans="1:19" ht="23.25">
      <c r="A2" s="4"/>
      <c r="B2" s="79" t="s">
        <v>1</v>
      </c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Q2" s="77"/>
      <c r="R2" s="77"/>
      <c r="S2" s="77"/>
    </row>
    <row r="3" spans="1:19" ht="23.25">
      <c r="A3" s="8" t="s">
        <v>2</v>
      </c>
      <c r="B3" s="76" t="s">
        <v>82</v>
      </c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Q3" s="77"/>
      <c r="R3" s="77"/>
      <c r="S3" s="77"/>
    </row>
    <row r="4" spans="1:19" ht="23.25">
      <c r="A4" s="9" t="s">
        <v>77</v>
      </c>
      <c r="B4" s="76" t="s">
        <v>86</v>
      </c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Q4" s="77"/>
      <c r="R4" s="77"/>
      <c r="S4" s="77"/>
    </row>
    <row r="5" spans="1:19" ht="23.25">
      <c r="A5" s="9" t="s">
        <v>78</v>
      </c>
      <c r="B5" s="76" t="s">
        <v>3</v>
      </c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  <c r="O5" s="77"/>
      <c r="P5" s="77"/>
      <c r="Q5" s="77"/>
      <c r="R5" s="77"/>
      <c r="S5" s="77"/>
    </row>
    <row r="6" spans="1:19" ht="23.25">
      <c r="A6" s="9" t="s">
        <v>79</v>
      </c>
      <c r="B6" s="76" t="s">
        <v>83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  <c r="O6" s="77"/>
      <c r="P6" s="77"/>
      <c r="Q6" s="77"/>
      <c r="R6" s="77"/>
      <c r="S6" s="77"/>
    </row>
    <row r="7" spans="1:19" ht="51.75" customHeight="1">
      <c r="A7" s="58" t="s">
        <v>80</v>
      </c>
      <c r="B7" s="80" t="s">
        <v>74</v>
      </c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77"/>
      <c r="R7" s="77"/>
      <c r="S7" s="77"/>
    </row>
    <row r="8" spans="1:19" ht="23.25">
      <c r="A8" s="9" t="s">
        <v>81</v>
      </c>
      <c r="B8" s="76" t="s">
        <v>75</v>
      </c>
      <c r="C8" s="77"/>
      <c r="D8" s="77"/>
      <c r="E8" s="77"/>
      <c r="F8" s="77"/>
      <c r="G8" s="77"/>
      <c r="H8" s="77"/>
      <c r="I8" s="77"/>
      <c r="J8" s="77"/>
      <c r="K8" s="77"/>
      <c r="L8" s="77"/>
      <c r="M8" s="77"/>
      <c r="N8" s="77"/>
      <c r="O8" s="77"/>
      <c r="P8" s="77"/>
      <c r="Q8" s="77"/>
      <c r="R8" s="77"/>
      <c r="S8" s="77"/>
    </row>
    <row r="9" spans="1:19" ht="23.25">
      <c r="A9" s="59"/>
      <c r="B9" s="2" t="s">
        <v>76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</row>
    <row r="10" spans="1:19" ht="23.25">
      <c r="A10" s="59"/>
      <c r="B10" s="2" t="s">
        <v>87</v>
      </c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</row>
    <row r="11" spans="1:19" ht="23.25">
      <c r="A11" s="7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</row>
    <row r="12" spans="1:19" ht="23.25">
      <c r="A12" s="7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3" spans="1:19" ht="23.25">
      <c r="A13" s="7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23.25">
      <c r="A14" s="7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23.25">
      <c r="A15" s="7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23.25">
      <c r="A16" s="7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23.25">
      <c r="A17" s="7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23.25">
      <c r="A18" s="7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23.25">
      <c r="A19" s="7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23.25">
      <c r="A20" s="7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23.25">
      <c r="A21" s="7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23.25">
      <c r="A22" s="7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23.25">
      <c r="A23" s="7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23.25">
      <c r="A24" s="7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23.25">
      <c r="A25" s="7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23.25">
      <c r="A26" s="7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23.25">
      <c r="A27" s="7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23.25">
      <c r="A28" s="7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23.25">
      <c r="A29" s="7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23.25">
      <c r="A30" s="7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23.25">
      <c r="A31" s="7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23.25">
      <c r="A32" s="7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23.25">
      <c r="A33" s="7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  <row r="34" spans="1:19" ht="23.25">
      <c r="A34" s="7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</row>
    <row r="35" spans="1:19" ht="23.25">
      <c r="A35" s="7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</row>
    <row r="36" spans="1:19" ht="23.25">
      <c r="A36" s="7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</row>
    <row r="37" spans="1:19" ht="23.25">
      <c r="A37" s="7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</row>
    <row r="38" spans="1:19" ht="23.25">
      <c r="A38" s="7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</row>
    <row r="39" spans="1:19" ht="23.25">
      <c r="A39" s="7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</row>
    <row r="40" spans="1:19" ht="23.25">
      <c r="A40" s="7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</row>
    <row r="41" spans="1:19" ht="23.25">
      <c r="A41" s="7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</row>
    <row r="42" spans="1:19" ht="23.25">
      <c r="A42" s="7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</row>
    <row r="43" spans="1:19" ht="23.25">
      <c r="A43" s="7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</row>
    <row r="44" spans="1:19" ht="23.25">
      <c r="A44" s="7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</row>
    <row r="45" spans="1:19" ht="23.25">
      <c r="A45" s="7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</row>
    <row r="46" spans="1:19" ht="23.25">
      <c r="A46" s="7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</row>
    <row r="47" spans="1:19" ht="23.25">
      <c r="A47" s="7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</row>
    <row r="48" spans="1:19" ht="23.25">
      <c r="A48" s="7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</row>
    <row r="49" spans="1:19" ht="23.25">
      <c r="A49" s="7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</row>
    <row r="50" spans="1:19" ht="23.25">
      <c r="A50" s="7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</row>
    <row r="51" spans="1:19" ht="23.25">
      <c r="A51" s="7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</row>
    <row r="52" spans="1:19" ht="23.25">
      <c r="A52" s="7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</row>
    <row r="53" spans="1:19" ht="23.25">
      <c r="A53" s="7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</row>
    <row r="54" spans="1:19" ht="23.25">
      <c r="A54" s="7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</row>
    <row r="55" spans="1:19" ht="23.25">
      <c r="A55" s="7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</row>
    <row r="56" spans="1:19" ht="23.25">
      <c r="A56" s="7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</row>
    <row r="57" spans="1:19" ht="23.25">
      <c r="A57" s="7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</row>
    <row r="58" spans="1:19" ht="23.25">
      <c r="A58" s="7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</row>
    <row r="59" spans="1:19" ht="23.25">
      <c r="A59" s="7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</row>
    <row r="60" spans="1:19" ht="23.25">
      <c r="A60" s="7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</row>
    <row r="61" spans="1:19" ht="23.25">
      <c r="A61" s="7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</row>
    <row r="62" spans="1:19" ht="23.25">
      <c r="A62" s="7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</row>
    <row r="63" spans="1:19" ht="23.25">
      <c r="A63" s="7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</row>
    <row r="64" spans="1:19" ht="23.25">
      <c r="A64" s="7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</row>
    <row r="65" spans="1:19" ht="23.25">
      <c r="A65" s="7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</row>
    <row r="66" spans="1:19" ht="23.25">
      <c r="A66" s="7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</row>
    <row r="67" spans="1:19" ht="23.25">
      <c r="A67" s="7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</row>
    <row r="68" spans="1:19" ht="23.25">
      <c r="A68" s="7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</row>
    <row r="69" spans="1:19" ht="23.25">
      <c r="A69" s="7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</row>
    <row r="70" spans="1:19" ht="23.25">
      <c r="A70" s="7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</row>
    <row r="71" spans="1:19" ht="23.25">
      <c r="A71" s="7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</row>
    <row r="72" spans="1:19" ht="23.25">
      <c r="A72" s="7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</row>
    <row r="73" spans="1:19" ht="23.25">
      <c r="A73" s="7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</row>
    <row r="74" spans="1:19" ht="23.25">
      <c r="A74" s="7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</row>
    <row r="75" spans="1:19" ht="23.25">
      <c r="A75" s="7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</row>
    <row r="76" spans="1:19" ht="23.25">
      <c r="A76" s="7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</row>
    <row r="77" spans="1:19" ht="23.25">
      <c r="A77" s="7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</row>
    <row r="78" spans="1:19" ht="23.25">
      <c r="A78" s="7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</row>
    <row r="79" spans="1:19" ht="23.25">
      <c r="A79" s="7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</row>
    <row r="80" spans="1:19" ht="23.25">
      <c r="A80" s="7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</row>
    <row r="81" spans="1:19" ht="23.25">
      <c r="A81" s="7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</row>
    <row r="82" spans="1:19" ht="23.25">
      <c r="A82" s="7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</row>
    <row r="83" spans="1:19" ht="23.25">
      <c r="A83" s="7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</row>
    <row r="84" spans="1:19" ht="23.25">
      <c r="A84" s="7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</row>
    <row r="85" spans="1:19" ht="23.25">
      <c r="A85" s="7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</row>
    <row r="86" spans="1:19" ht="23.25">
      <c r="A86" s="7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</row>
    <row r="87" spans="1:19" ht="23.25">
      <c r="A87" s="7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</row>
    <row r="88" spans="1:19" ht="23.25">
      <c r="A88" s="7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</row>
    <row r="89" spans="1:19" ht="23.25">
      <c r="A89" s="7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</row>
    <row r="90" spans="1:19" ht="23.25">
      <c r="A90" s="7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</row>
    <row r="91" spans="1:19" ht="23.25">
      <c r="A91" s="7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</row>
    <row r="92" spans="1:19" ht="23.25">
      <c r="A92" s="7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</row>
    <row r="93" spans="1:19" ht="23.25">
      <c r="A93" s="7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</row>
    <row r="94" spans="1:19" ht="23.25">
      <c r="A94" s="7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</row>
    <row r="95" spans="1:19" ht="23.25">
      <c r="A95" s="7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</row>
    <row r="96" spans="1:19" ht="23.25">
      <c r="A96" s="7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</row>
    <row r="97" spans="1:19" ht="23.25">
      <c r="A97" s="7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</row>
    <row r="98" spans="1:19" ht="23.25">
      <c r="A98" s="7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</row>
    <row r="99" spans="1:19" ht="23.25">
      <c r="A99" s="7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</row>
    <row r="100" spans="1:19" ht="23.25">
      <c r="A100" s="7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</row>
    <row r="101" spans="1:19" ht="23.25">
      <c r="A101" s="7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</row>
    <row r="102" spans="1:19" ht="23.25">
      <c r="A102" s="7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</row>
    <row r="103" spans="1:19" ht="23.25">
      <c r="A103" s="7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</row>
    <row r="104" spans="1:19" ht="23.25">
      <c r="A104" s="7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</row>
    <row r="105" spans="1:19" ht="23.25">
      <c r="A105" s="7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</row>
    <row r="106" spans="1:19" ht="23.25">
      <c r="A106" s="7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</row>
    <row r="107" spans="1:19" ht="23.25">
      <c r="A107" s="7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</row>
    <row r="108" spans="1:19" ht="23.25">
      <c r="A108" s="7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</row>
    <row r="109" spans="1:19" ht="23.25">
      <c r="A109" s="7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</row>
    <row r="110" spans="1:19" ht="23.25">
      <c r="A110" s="7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</row>
    <row r="111" spans="1:19" ht="23.25">
      <c r="A111" s="7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</row>
    <row r="112" spans="1:19" ht="23.25">
      <c r="A112" s="7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</row>
    <row r="113" spans="1:19" ht="23.25">
      <c r="A113" s="7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</row>
    <row r="114" spans="1:19" ht="23.25">
      <c r="A114" s="7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</row>
    <row r="115" spans="1:19" ht="23.25">
      <c r="A115" s="7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</row>
    <row r="116" spans="1:19" ht="23.25">
      <c r="A116" s="7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</row>
    <row r="117" spans="1:19" ht="23.25">
      <c r="A117" s="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</row>
    <row r="118" spans="1:19" ht="23.25">
      <c r="A118" s="7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</row>
    <row r="119" spans="1:19" ht="23.25">
      <c r="A119" s="7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</row>
    <row r="120" spans="1:19" ht="23.25">
      <c r="A120" s="7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</row>
    <row r="121" spans="1:19" ht="23.25">
      <c r="A121" s="7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</row>
    <row r="122" spans="1:19" ht="23.25">
      <c r="A122" s="7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</row>
    <row r="123" spans="1:19" ht="23.25">
      <c r="A123" s="7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</row>
    <row r="124" spans="1:19" ht="23.25">
      <c r="A124" s="7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</row>
    <row r="125" spans="1:19" ht="23.25">
      <c r="A125" s="7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</row>
    <row r="126" spans="1:19" ht="23.25">
      <c r="A126" s="7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</row>
    <row r="127" spans="1:19" ht="23.25">
      <c r="A127" s="7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</row>
    <row r="128" spans="1:19" ht="23.25">
      <c r="A128" s="7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</row>
    <row r="129" spans="1:19" ht="23.25">
      <c r="A129" s="7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</row>
    <row r="130" spans="1:19" ht="23.25">
      <c r="A130" s="7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</row>
    <row r="131" spans="1:19" ht="23.25">
      <c r="A131" s="7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</row>
    <row r="132" spans="1:19" ht="23.25">
      <c r="A132" s="7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</row>
    <row r="133" spans="1:19" ht="23.25">
      <c r="A133" s="7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</row>
    <row r="134" spans="1:19" ht="23.25">
      <c r="A134" s="7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</row>
    <row r="135" spans="1:19" ht="23.25">
      <c r="A135" s="7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</row>
    <row r="136" spans="1:19" ht="23.25">
      <c r="A136" s="7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</row>
    <row r="137" spans="1:19" ht="23.25">
      <c r="A137" s="7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</row>
    <row r="138" spans="1:19" ht="23.25">
      <c r="A138" s="7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</row>
    <row r="139" spans="1:19" ht="23.25">
      <c r="A139" s="7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</row>
    <row r="140" spans="1:19" ht="23.25">
      <c r="A140" s="7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</row>
    <row r="141" spans="1:19" ht="23.25">
      <c r="A141" s="7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</row>
    <row r="142" spans="1:19" ht="23.25">
      <c r="A142" s="7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</row>
    <row r="143" spans="1:19" ht="23.25">
      <c r="A143" s="7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</row>
    <row r="144" spans="1:19" ht="23.25">
      <c r="A144" s="7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</row>
    <row r="145" spans="1:19" ht="23.25">
      <c r="A145" s="7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</row>
    <row r="146" spans="1:19" ht="23.25">
      <c r="A146" s="7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</row>
    <row r="147" spans="1:19" ht="23.25">
      <c r="A147" s="7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</row>
    <row r="148" spans="1:19" ht="23.25">
      <c r="A148" s="7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</row>
    <row r="149" spans="1:19" ht="23.25">
      <c r="A149" s="7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</row>
    <row r="150" spans="1:19" ht="23.25">
      <c r="A150" s="7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</row>
    <row r="151" spans="1:19" ht="23.25">
      <c r="A151" s="7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</row>
    <row r="152" spans="1:19" ht="23.25">
      <c r="A152" s="7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</row>
  </sheetData>
  <mergeCells count="8">
    <mergeCell ref="B8:S8"/>
    <mergeCell ref="A1:Q1"/>
    <mergeCell ref="B2:S2"/>
    <mergeCell ref="B3:S3"/>
    <mergeCell ref="B4:S4"/>
    <mergeCell ref="B5:S5"/>
    <mergeCell ref="B6:S6"/>
    <mergeCell ref="B7:S7"/>
  </mergeCells>
  <pageMargins left="0.7" right="0.7" top="0.75" bottom="0.75" header="0" footer="0"/>
  <pageSetup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5B2EB-44C7-48AF-AC19-36A44C39485B}">
  <dimension ref="A1:AC18"/>
  <sheetViews>
    <sheetView workbookViewId="0">
      <selection activeCell="O14" sqref="O14"/>
    </sheetView>
  </sheetViews>
  <sheetFormatPr defaultRowHeight="21"/>
  <cols>
    <col min="1" max="1" width="12.85546875" style="67" customWidth="1"/>
    <col min="2" max="11" width="7.42578125" style="67" customWidth="1"/>
    <col min="12" max="16384" width="9.140625" style="67"/>
  </cols>
  <sheetData>
    <row r="1" spans="1:29">
      <c r="A1" s="87" t="s">
        <v>328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73"/>
    </row>
    <row r="2" spans="1:29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4" spans="1:29">
      <c r="A4" s="93" t="s">
        <v>57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66"/>
      <c r="M4" s="34"/>
      <c r="N4" s="34"/>
      <c r="O4" s="34"/>
      <c r="P4" s="34"/>
      <c r="Q4" s="34"/>
      <c r="R4" s="34"/>
      <c r="S4" s="34"/>
      <c r="T4" s="34"/>
      <c r="U4" s="34"/>
      <c r="V4" s="34"/>
      <c r="W4" s="66"/>
      <c r="X4" s="34"/>
      <c r="Y4" s="34"/>
      <c r="Z4" s="34"/>
      <c r="AA4" s="34"/>
      <c r="AB4" s="34"/>
      <c r="AC4" s="66"/>
    </row>
    <row r="5" spans="1:29">
      <c r="A5" s="69" t="s">
        <v>58</v>
      </c>
      <c r="B5" s="92" t="s">
        <v>59</v>
      </c>
      <c r="C5" s="92"/>
      <c r="D5" s="89" t="s">
        <v>60</v>
      </c>
      <c r="E5" s="89"/>
      <c r="F5" s="89" t="s">
        <v>61</v>
      </c>
      <c r="G5" s="89"/>
      <c r="H5" s="89" t="s">
        <v>62</v>
      </c>
      <c r="I5" s="89"/>
      <c r="J5" s="89" t="s">
        <v>63</v>
      </c>
      <c r="K5" s="89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9">
      <c r="A6" s="43" t="s">
        <v>70</v>
      </c>
      <c r="B6" s="44">
        <f>COUNTIF('student m.1.4'!$F$5:$F$31,3)</f>
        <v>0</v>
      </c>
      <c r="C6" s="44" t="s">
        <v>15</v>
      </c>
      <c r="D6" s="44">
        <f>COUNTIF('student m.1.4'!$G$5:$G$31,3)</f>
        <v>0</v>
      </c>
      <c r="E6" s="44" t="s">
        <v>15</v>
      </c>
      <c r="F6" s="44">
        <f>COUNTIF('student m.1.4'!$H$5:$H$31,3)</f>
        <v>0</v>
      </c>
      <c r="G6" s="44" t="s">
        <v>15</v>
      </c>
      <c r="H6" s="44">
        <f>COUNTIF('student m.1.4'!$I$5:$I$31,3)</f>
        <v>0</v>
      </c>
      <c r="I6" s="44" t="s">
        <v>15</v>
      </c>
      <c r="J6" s="44">
        <f>COUNTIF('student m.1.4'!$J$5:$J$31,3)</f>
        <v>0</v>
      </c>
      <c r="K6" s="44" t="s">
        <v>15</v>
      </c>
      <c r="L6" s="36"/>
      <c r="M6" s="94"/>
      <c r="N6" s="95"/>
      <c r="O6" s="39"/>
      <c r="P6" s="94"/>
      <c r="Q6" s="95"/>
      <c r="R6" s="35"/>
      <c r="S6" s="94"/>
      <c r="T6" s="95"/>
      <c r="U6" s="66"/>
      <c r="V6" s="96"/>
      <c r="W6" s="95"/>
    </row>
    <row r="7" spans="1:29">
      <c r="A7" s="43" t="s">
        <v>71</v>
      </c>
      <c r="B7" s="44">
        <f>COUNTIF('student m.1.4'!$F$5:$F$31,2)</f>
        <v>0</v>
      </c>
      <c r="C7" s="44" t="s">
        <v>15</v>
      </c>
      <c r="D7" s="44">
        <f>COUNTIF('student m.1.4'!$G$5:$G$31,2)</f>
        <v>0</v>
      </c>
      <c r="E7" s="44" t="s">
        <v>15</v>
      </c>
      <c r="F7" s="44">
        <f>COUNTIF('student m.1.4'!$H$5:$H$31,2)</f>
        <v>0</v>
      </c>
      <c r="G7" s="44" t="s">
        <v>15</v>
      </c>
      <c r="H7" s="44">
        <f>COUNTIF('student m.1.4'!$I$5:$I$31,2)</f>
        <v>0</v>
      </c>
      <c r="I7" s="44" t="s">
        <v>15</v>
      </c>
      <c r="J7" s="44">
        <f>COUNTIF('student m.1.4'!$J$5:$J$31,2)</f>
        <v>0</v>
      </c>
      <c r="K7" s="44" t="s">
        <v>15</v>
      </c>
      <c r="L7" s="40"/>
      <c r="M7" s="66"/>
      <c r="N7" s="66"/>
      <c r="O7" s="39"/>
      <c r="P7" s="66"/>
      <c r="Q7" s="66"/>
      <c r="R7" s="35"/>
      <c r="S7" s="66"/>
      <c r="T7" s="66"/>
      <c r="U7" s="66"/>
      <c r="V7" s="68"/>
      <c r="W7" s="68"/>
    </row>
    <row r="8" spans="1:29">
      <c r="A8" s="43" t="s">
        <v>72</v>
      </c>
      <c r="B8" s="44">
        <f>COUNTIF('student m.1.4'!$F$5:$F$31,1)</f>
        <v>0</v>
      </c>
      <c r="C8" s="44" t="s">
        <v>15</v>
      </c>
      <c r="D8" s="44">
        <f>COUNTIF('student m.1.4'!$G$5:$G$31,1)</f>
        <v>0</v>
      </c>
      <c r="E8" s="44" t="s">
        <v>15</v>
      </c>
      <c r="F8" s="44">
        <f>COUNTIF('student m.1.4'!$H$5:$H$31,1)</f>
        <v>0</v>
      </c>
      <c r="G8" s="44" t="s">
        <v>15</v>
      </c>
      <c r="H8" s="44">
        <f>COUNTIF('student m.1.4'!$I$5:$I$31,1)</f>
        <v>0</v>
      </c>
      <c r="I8" s="44" t="s">
        <v>15</v>
      </c>
      <c r="J8" s="44">
        <f>COUNTIF('student m.1.4'!$J$5:$J$31,1)</f>
        <v>0</v>
      </c>
      <c r="K8" s="44" t="s">
        <v>15</v>
      </c>
      <c r="L8" s="40"/>
      <c r="M8" s="94"/>
      <c r="N8" s="95"/>
      <c r="O8" s="39"/>
      <c r="P8" s="94"/>
      <c r="Q8" s="95"/>
      <c r="R8" s="35"/>
      <c r="S8" s="94"/>
      <c r="T8" s="95"/>
      <c r="U8" s="66"/>
      <c r="V8" s="96"/>
      <c r="W8" s="95"/>
    </row>
    <row r="9" spans="1:29">
      <c r="A9" s="43" t="s">
        <v>73</v>
      </c>
      <c r="B9" s="44">
        <f>COUNTIF('student m.1.4'!$F$5:$F$31,0)</f>
        <v>0</v>
      </c>
      <c r="C9" s="44" t="s">
        <v>15</v>
      </c>
      <c r="D9" s="44">
        <f>COUNTIF('student m.1.4'!$G$5:$G$31,0)</f>
        <v>0</v>
      </c>
      <c r="E9" s="44" t="s">
        <v>15</v>
      </c>
      <c r="F9" s="44">
        <f>COUNTIF('student m.1.4'!$H$5:$H$31,0)</f>
        <v>0</v>
      </c>
      <c r="G9" s="44" t="s">
        <v>15</v>
      </c>
      <c r="H9" s="44">
        <f>COUNTIF('student m.1.4'!$I$5:$I$31,0)</f>
        <v>0</v>
      </c>
      <c r="I9" s="44" t="s">
        <v>15</v>
      </c>
      <c r="J9" s="44">
        <f>COUNTIF('student m.1.4'!$J$5:$J$31,0)</f>
        <v>0</v>
      </c>
      <c r="K9" s="44" t="s">
        <v>15</v>
      </c>
      <c r="L9" s="40"/>
      <c r="M9" s="66"/>
      <c r="N9" s="66"/>
      <c r="O9" s="39"/>
      <c r="P9" s="66"/>
      <c r="Q9" s="66"/>
      <c r="R9" s="35"/>
      <c r="S9" s="66"/>
      <c r="T9" s="66"/>
      <c r="U9" s="66"/>
      <c r="V9" s="68"/>
      <c r="W9" s="68"/>
    </row>
    <row r="10" spans="1:29">
      <c r="A10" s="66"/>
      <c r="B10" s="35"/>
      <c r="C10" s="40"/>
      <c r="D10" s="66"/>
      <c r="E10" s="66"/>
      <c r="F10" s="66"/>
      <c r="G10" s="39"/>
      <c r="H10" s="66"/>
      <c r="I10" s="66"/>
      <c r="J10" s="66"/>
      <c r="K10" s="66"/>
      <c r="L10" s="35"/>
      <c r="M10" s="66"/>
      <c r="N10" s="66"/>
      <c r="O10" s="66"/>
      <c r="P10" s="66"/>
      <c r="Q10" s="68"/>
      <c r="R10" s="40"/>
      <c r="S10" s="94"/>
      <c r="T10" s="95"/>
      <c r="U10" s="39"/>
      <c r="V10" s="94"/>
      <c r="W10" s="95"/>
      <c r="X10" s="35"/>
      <c r="Y10" s="94"/>
      <c r="Z10" s="95"/>
      <c r="AA10" s="66"/>
      <c r="AB10" s="96"/>
      <c r="AC10" s="95"/>
    </row>
    <row r="11" spans="1:29">
      <c r="A11" s="35"/>
      <c r="B11" s="35"/>
      <c r="C11" s="35"/>
      <c r="D11" s="35"/>
      <c r="E11" s="35"/>
      <c r="F11" s="35"/>
      <c r="G11" s="40"/>
      <c r="H11" s="66"/>
      <c r="I11" s="66"/>
      <c r="J11" s="39"/>
      <c r="K11" s="66"/>
      <c r="L11" s="66"/>
      <c r="M11" s="35"/>
      <c r="N11" s="66"/>
      <c r="O11" s="66"/>
      <c r="P11" s="66"/>
      <c r="Q11" s="68"/>
      <c r="R11" s="68"/>
    </row>
    <row r="12" spans="1:29">
      <c r="A12" s="89" t="s">
        <v>69</v>
      </c>
      <c r="B12" s="89" t="s">
        <v>68</v>
      </c>
      <c r="C12" s="89"/>
      <c r="D12" s="89"/>
      <c r="E12" s="89"/>
      <c r="F12" s="89"/>
      <c r="G12" s="89"/>
      <c r="H12" s="89"/>
      <c r="I12" s="89"/>
      <c r="J12" s="40"/>
      <c r="K12" s="40"/>
      <c r="L12" s="40"/>
      <c r="M12" s="40"/>
      <c r="N12" s="40"/>
      <c r="O12" s="40"/>
      <c r="P12" s="40"/>
      <c r="Q12" s="40"/>
      <c r="R12" s="40"/>
    </row>
    <row r="13" spans="1:29">
      <c r="A13" s="89"/>
      <c r="B13" s="90" t="s">
        <v>64</v>
      </c>
      <c r="C13" s="90"/>
      <c r="D13" s="90" t="s">
        <v>65</v>
      </c>
      <c r="E13" s="90"/>
      <c r="F13" s="90" t="s">
        <v>66</v>
      </c>
      <c r="G13" s="90"/>
      <c r="H13" s="90" t="s">
        <v>67</v>
      </c>
      <c r="I13" s="90"/>
    </row>
    <row r="14" spans="1:29">
      <c r="A14" s="65">
        <f>COUNTA('student m.1.4'!L5:L31)</f>
        <v>27</v>
      </c>
      <c r="B14" s="89">
        <f>COUNTIF('student m.1.4'!$K$5:$K$31,3)</f>
        <v>0</v>
      </c>
      <c r="C14" s="89"/>
      <c r="D14" s="89">
        <f>COUNTIF('student m.1.4'!$K$5:$K$31,2)</f>
        <v>0</v>
      </c>
      <c r="E14" s="89"/>
      <c r="F14" s="89">
        <f>COUNTIF('student m.1.4'!$K$5:$K$31,1)</f>
        <v>0</v>
      </c>
      <c r="G14" s="89"/>
      <c r="H14" s="89">
        <f>COUNTIF('student m.1.4'!$K$5:$K$31,0)</f>
        <v>0</v>
      </c>
      <c r="I14" s="89"/>
    </row>
    <row r="15" spans="1:29">
      <c r="A15" s="65" t="s">
        <v>16</v>
      </c>
      <c r="B15" s="88">
        <f>(B14*100)/$A$14</f>
        <v>0</v>
      </c>
      <c r="C15" s="88"/>
      <c r="D15" s="88">
        <f t="shared" ref="D15" si="0">(D14*100)/$A$14</f>
        <v>0</v>
      </c>
      <c r="E15" s="88"/>
      <c r="F15" s="88">
        <f t="shared" ref="F15" si="1">(F14*100)/$A$14</f>
        <v>0</v>
      </c>
      <c r="G15" s="88"/>
      <c r="H15" s="88">
        <f t="shared" ref="H15" si="2">(H14*100)/$A$14</f>
        <v>0</v>
      </c>
      <c r="I15" s="88"/>
    </row>
    <row r="16" spans="1:29">
      <c r="B16" s="91"/>
      <c r="C16" s="91"/>
    </row>
    <row r="17" s="67" customFormat="1"/>
    <row r="18" s="67" customFormat="1"/>
  </sheetData>
  <sheetProtection sheet="1" objects="1" scenarios="1"/>
  <mergeCells count="35">
    <mergeCell ref="J5:K5"/>
    <mergeCell ref="M6:N6"/>
    <mergeCell ref="P6:Q6"/>
    <mergeCell ref="S6:T6"/>
    <mergeCell ref="V6:W6"/>
    <mergeCell ref="M8:N8"/>
    <mergeCell ref="P8:Q8"/>
    <mergeCell ref="S8:T8"/>
    <mergeCell ref="V8:W8"/>
    <mergeCell ref="S10:T10"/>
    <mergeCell ref="V10:W10"/>
    <mergeCell ref="Y10:Z10"/>
    <mergeCell ref="AB10:AC10"/>
    <mergeCell ref="A12:A13"/>
    <mergeCell ref="B12:I12"/>
    <mergeCell ref="B13:C13"/>
    <mergeCell ref="D13:E13"/>
    <mergeCell ref="F13:G13"/>
    <mergeCell ref="H13:I13"/>
    <mergeCell ref="A1:K1"/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  <mergeCell ref="A2:K2"/>
    <mergeCell ref="A4:K4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8"/>
  <sheetViews>
    <sheetView workbookViewId="0">
      <selection activeCell="E8" sqref="E8"/>
    </sheetView>
  </sheetViews>
  <sheetFormatPr defaultColWidth="14.42578125" defaultRowHeight="21"/>
  <cols>
    <col min="1" max="1" width="126.7109375" style="3" customWidth="1"/>
    <col min="2" max="26" width="8.7109375" style="3" customWidth="1"/>
    <col min="27" max="16384" width="14.42578125" style="3"/>
  </cols>
  <sheetData>
    <row r="1" spans="1:6">
      <c r="A1" s="1" t="s">
        <v>17</v>
      </c>
    </row>
    <row r="2" spans="1:6">
      <c r="A2" s="1" t="s">
        <v>18</v>
      </c>
    </row>
    <row r="3" spans="1:6">
      <c r="A3" s="1" t="s">
        <v>19</v>
      </c>
    </row>
    <row r="4" spans="1:6" ht="24">
      <c r="A4" s="5"/>
    </row>
    <row r="5" spans="1:6" ht="73.5" customHeight="1">
      <c r="A5" s="17" t="s">
        <v>46</v>
      </c>
    </row>
    <row r="6" spans="1:6" ht="63" customHeight="1">
      <c r="A6" s="17" t="s">
        <v>47</v>
      </c>
    </row>
    <row r="7" spans="1:6" ht="77.25" customHeight="1">
      <c r="A7" s="17" t="s">
        <v>48</v>
      </c>
    </row>
    <row r="8" spans="1:6" ht="78" customHeight="1">
      <c r="A8" s="17" t="s">
        <v>49</v>
      </c>
    </row>
    <row r="9" spans="1:6" ht="65.25" customHeight="1">
      <c r="A9" s="17" t="s">
        <v>50</v>
      </c>
    </row>
    <row r="10" spans="1:6" ht="24.75" thickBot="1">
      <c r="A10" s="6"/>
    </row>
    <row r="11" spans="1:6" ht="26.25">
      <c r="A11" s="64" t="s">
        <v>90</v>
      </c>
      <c r="B11"/>
      <c r="C11"/>
      <c r="D11"/>
      <c r="E11"/>
      <c r="F11"/>
    </row>
    <row r="12" spans="1:6">
      <c r="A12" s="62" t="s">
        <v>84</v>
      </c>
      <c r="B12"/>
      <c r="C12" s="61"/>
      <c r="D12" s="61"/>
      <c r="E12"/>
    </row>
    <row r="13" spans="1:6">
      <c r="A13" s="62" t="s">
        <v>88</v>
      </c>
      <c r="B13"/>
      <c r="C13" s="61"/>
      <c r="D13" s="61"/>
      <c r="E13"/>
    </row>
    <row r="14" spans="1:6">
      <c r="A14" s="62" t="s">
        <v>85</v>
      </c>
      <c r="B14"/>
      <c r="C14" s="61"/>
      <c r="D14"/>
      <c r="E14" s="61"/>
    </row>
    <row r="15" spans="1:6">
      <c r="A15" s="62" t="s">
        <v>89</v>
      </c>
      <c r="B15" s="61"/>
      <c r="C15"/>
      <c r="D15"/>
      <c r="E15" s="61"/>
    </row>
    <row r="16" spans="1:6" ht="21.75" thickBot="1">
      <c r="A16" s="63"/>
      <c r="B16" s="61"/>
      <c r="C16"/>
      <c r="D16"/>
      <c r="E16" s="61"/>
    </row>
    <row r="17" spans="1:5">
      <c r="A17" s="60"/>
      <c r="B17" s="61"/>
      <c r="C17"/>
      <c r="D17"/>
      <c r="E17" s="61"/>
    </row>
    <row r="18" spans="1:5">
      <c r="A18" s="16" t="s">
        <v>20</v>
      </c>
    </row>
    <row r="19" spans="1:5" ht="25.5">
      <c r="A19" s="12" t="s">
        <v>51</v>
      </c>
    </row>
    <row r="20" spans="1:5">
      <c r="A20" s="13" t="s">
        <v>21</v>
      </c>
    </row>
    <row r="21" spans="1:5">
      <c r="A21" s="13" t="s">
        <v>22</v>
      </c>
    </row>
    <row r="22" spans="1:5">
      <c r="A22" s="13" t="s">
        <v>23</v>
      </c>
    </row>
    <row r="23" spans="1:5">
      <c r="A23" s="13" t="s">
        <v>24</v>
      </c>
    </row>
    <row r="24" spans="1:5">
      <c r="A24" s="13" t="s">
        <v>25</v>
      </c>
    </row>
    <row r="25" spans="1:5">
      <c r="A25" s="14" t="s">
        <v>52</v>
      </c>
    </row>
    <row r="26" spans="1:5" s="11" customFormat="1">
      <c r="A26" s="13" t="s">
        <v>26</v>
      </c>
    </row>
    <row r="27" spans="1:5" s="11" customFormat="1">
      <c r="A27" s="13" t="s">
        <v>27</v>
      </c>
    </row>
    <row r="28" spans="1:5" s="11" customFormat="1">
      <c r="A28" s="13" t="s">
        <v>28</v>
      </c>
    </row>
    <row r="29" spans="1:5" s="11" customFormat="1">
      <c r="A29" s="13" t="s">
        <v>29</v>
      </c>
    </row>
    <row r="30" spans="1:5" s="11" customFormat="1">
      <c r="A30" s="13" t="s">
        <v>30</v>
      </c>
    </row>
    <row r="31" spans="1:5">
      <c r="A31" s="14" t="s">
        <v>53</v>
      </c>
    </row>
    <row r="32" spans="1:5" s="11" customFormat="1">
      <c r="A32" s="13" t="s">
        <v>31</v>
      </c>
    </row>
    <row r="33" spans="1:1" s="11" customFormat="1">
      <c r="A33" s="13" t="s">
        <v>32</v>
      </c>
    </row>
    <row r="34" spans="1:1" s="11" customFormat="1">
      <c r="A34" s="13" t="s">
        <v>33</v>
      </c>
    </row>
    <row r="35" spans="1:1" s="11" customFormat="1">
      <c r="A35" s="13" t="s">
        <v>34</v>
      </c>
    </row>
    <row r="36" spans="1:1" s="11" customFormat="1">
      <c r="A36" s="13" t="s">
        <v>35</v>
      </c>
    </row>
    <row r="37" spans="1:1">
      <c r="A37" s="14" t="s">
        <v>54</v>
      </c>
    </row>
    <row r="38" spans="1:1" s="11" customFormat="1">
      <c r="A38" s="13" t="s">
        <v>36</v>
      </c>
    </row>
    <row r="39" spans="1:1" s="11" customFormat="1">
      <c r="A39" s="13" t="s">
        <v>37</v>
      </c>
    </row>
    <row r="40" spans="1:1" s="11" customFormat="1">
      <c r="A40" s="13" t="s">
        <v>38</v>
      </c>
    </row>
    <row r="41" spans="1:1" s="11" customFormat="1">
      <c r="A41" s="13" t="s">
        <v>39</v>
      </c>
    </row>
    <row r="42" spans="1:1" s="11" customFormat="1">
      <c r="A42" s="13" t="s">
        <v>40</v>
      </c>
    </row>
    <row r="43" spans="1:1">
      <c r="A43" s="14" t="s">
        <v>55</v>
      </c>
    </row>
    <row r="44" spans="1:1" s="11" customFormat="1">
      <c r="A44" s="13" t="s">
        <v>41</v>
      </c>
    </row>
    <row r="45" spans="1:1" s="11" customFormat="1">
      <c r="A45" s="13" t="s">
        <v>42</v>
      </c>
    </row>
    <row r="46" spans="1:1" s="11" customFormat="1">
      <c r="A46" s="13" t="s">
        <v>43</v>
      </c>
    </row>
    <row r="47" spans="1:1" s="11" customFormat="1">
      <c r="A47" s="13" t="s">
        <v>44</v>
      </c>
    </row>
    <row r="48" spans="1:1" s="11" customFormat="1">
      <c r="A48" s="15" t="s">
        <v>45</v>
      </c>
    </row>
  </sheetData>
  <pageMargins left="0.7" right="0.7" top="0.75" bottom="0.75" header="0" footer="0"/>
  <pageSetup orientation="portrait" r:id="rId1"/>
  <rowBreaks count="1" manualBreakCount="1">
    <brk id="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"/>
  <sheetViews>
    <sheetView topLeftCell="A19" workbookViewId="0">
      <selection activeCell="O31" sqref="O31"/>
    </sheetView>
  </sheetViews>
  <sheetFormatPr defaultColWidth="14.42578125" defaultRowHeight="15.95" customHeight="1"/>
  <cols>
    <col min="1" max="1" width="5" style="18" customWidth="1"/>
    <col min="2" max="2" width="5.85546875" style="18" customWidth="1"/>
    <col min="3" max="3" width="6" style="28" customWidth="1"/>
    <col min="4" max="4" width="9.28515625" style="28" customWidth="1"/>
    <col min="5" max="5" width="27.140625" style="18" customWidth="1"/>
    <col min="6" max="6" width="3.7109375" style="28" customWidth="1"/>
    <col min="7" max="10" width="3.5703125" style="28" customWidth="1"/>
    <col min="11" max="11" width="5.7109375" style="28" customWidth="1"/>
    <col min="12" max="12" width="7.42578125" style="28" customWidth="1"/>
    <col min="13" max="16384" width="14.42578125" style="18"/>
  </cols>
  <sheetData>
    <row r="1" spans="1:12" ht="29.25" customHeight="1">
      <c r="A1" s="81" t="s">
        <v>321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21.7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81.75" customHeight="1">
      <c r="A3" s="82" t="s">
        <v>56</v>
      </c>
      <c r="B3" s="82" t="s">
        <v>4</v>
      </c>
      <c r="C3" s="85" t="s">
        <v>6</v>
      </c>
      <c r="D3" s="82" t="s">
        <v>5</v>
      </c>
      <c r="E3" s="86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0" t="s">
        <v>12</v>
      </c>
      <c r="K3" s="82" t="s">
        <v>13</v>
      </c>
      <c r="L3" s="82" t="s">
        <v>14</v>
      </c>
    </row>
    <row r="4" spans="1:12" ht="15" customHeight="1">
      <c r="A4" s="84"/>
      <c r="B4" s="84"/>
      <c r="C4" s="83"/>
      <c r="D4" s="83"/>
      <c r="E4" s="84"/>
      <c r="F4" s="31">
        <v>3</v>
      </c>
      <c r="G4" s="31">
        <v>3</v>
      </c>
      <c r="H4" s="31">
        <v>3</v>
      </c>
      <c r="I4" s="31">
        <v>3</v>
      </c>
      <c r="J4" s="31">
        <v>3</v>
      </c>
      <c r="K4" s="83"/>
      <c r="L4" s="83"/>
    </row>
    <row r="5" spans="1:12" s="22" customFormat="1" ht="15.95" customHeight="1">
      <c r="A5" s="25">
        <v>1</v>
      </c>
      <c r="B5" s="25">
        <v>1</v>
      </c>
      <c r="C5" s="26">
        <v>1</v>
      </c>
      <c r="D5" s="72" t="s">
        <v>92</v>
      </c>
      <c r="E5" s="74" t="s">
        <v>93</v>
      </c>
      <c r="F5" s="29"/>
      <c r="G5" s="29"/>
      <c r="H5" s="29"/>
      <c r="I5" s="29"/>
      <c r="J5" s="29"/>
      <c r="K5" s="27" t="e">
        <f>IF(J5="-","-",MODE(F5:J5))</f>
        <v>#N/A</v>
      </c>
      <c r="L5" s="27" t="e">
        <f>IF(K5=3,"ดีเยี่ยม",IF(K5=2,"ดี",IF(K5=1,"พอใช้",IF(K5=0,"ปรับปรุง","-"))))</f>
        <v>#N/A</v>
      </c>
    </row>
    <row r="6" spans="1:12" s="22" customFormat="1" ht="15.95" customHeight="1">
      <c r="A6" s="19">
        <v>1</v>
      </c>
      <c r="B6" s="19">
        <v>1</v>
      </c>
      <c r="C6" s="20">
        <v>2</v>
      </c>
      <c r="D6" s="72" t="s">
        <v>94</v>
      </c>
      <c r="E6" s="74" t="s">
        <v>95</v>
      </c>
      <c r="F6" s="29"/>
      <c r="G6" s="29"/>
      <c r="H6" s="29"/>
      <c r="I6" s="29"/>
      <c r="J6" s="29"/>
      <c r="K6" s="21" t="e">
        <f t="shared" ref="K6:K31" si="0">IF(J6="-","-",MODE(F6:J6))</f>
        <v>#N/A</v>
      </c>
      <c r="L6" s="27" t="e">
        <f t="shared" ref="L6:L31" si="1">IF(K6=3,"ดีเยี่ยม",IF(K6=2,"ดี",IF(K6=1,"พอใช้",IF(K6=0,"ปรับปรุง","-"))))</f>
        <v>#N/A</v>
      </c>
    </row>
    <row r="7" spans="1:12" s="22" customFormat="1" ht="15.95" customHeight="1">
      <c r="A7" s="19">
        <v>1</v>
      </c>
      <c r="B7" s="19">
        <v>1</v>
      </c>
      <c r="C7" s="20">
        <v>3</v>
      </c>
      <c r="D7" s="72" t="s">
        <v>96</v>
      </c>
      <c r="E7" s="74" t="s">
        <v>97</v>
      </c>
      <c r="F7" s="29"/>
      <c r="G7" s="29"/>
      <c r="H7" s="29"/>
      <c r="I7" s="29"/>
      <c r="J7" s="29"/>
      <c r="K7" s="21" t="e">
        <f t="shared" si="0"/>
        <v>#N/A</v>
      </c>
      <c r="L7" s="27" t="e">
        <f t="shared" si="1"/>
        <v>#N/A</v>
      </c>
    </row>
    <row r="8" spans="1:12" s="22" customFormat="1" ht="15.95" customHeight="1">
      <c r="A8" s="19">
        <v>1</v>
      </c>
      <c r="B8" s="19">
        <v>1</v>
      </c>
      <c r="C8" s="20">
        <v>4</v>
      </c>
      <c r="D8" s="72" t="s">
        <v>98</v>
      </c>
      <c r="E8" s="74" t="s">
        <v>99</v>
      </c>
      <c r="F8" s="29"/>
      <c r="G8" s="29"/>
      <c r="H8" s="29"/>
      <c r="I8" s="29"/>
      <c r="J8" s="29"/>
      <c r="K8" s="21" t="e">
        <f t="shared" si="0"/>
        <v>#N/A</v>
      </c>
      <c r="L8" s="27" t="e">
        <f t="shared" si="1"/>
        <v>#N/A</v>
      </c>
    </row>
    <row r="9" spans="1:12" s="22" customFormat="1" ht="15.95" customHeight="1">
      <c r="A9" s="19">
        <v>1</v>
      </c>
      <c r="B9" s="19">
        <v>1</v>
      </c>
      <c r="C9" s="20">
        <v>5</v>
      </c>
      <c r="D9" s="72" t="s">
        <v>100</v>
      </c>
      <c r="E9" s="74" t="s">
        <v>101</v>
      </c>
      <c r="F9" s="29"/>
      <c r="G9" s="29"/>
      <c r="H9" s="29"/>
      <c r="I9" s="29"/>
      <c r="J9" s="29"/>
      <c r="K9" s="21" t="e">
        <f t="shared" si="0"/>
        <v>#N/A</v>
      </c>
      <c r="L9" s="27" t="e">
        <f t="shared" si="1"/>
        <v>#N/A</v>
      </c>
    </row>
    <row r="10" spans="1:12" s="22" customFormat="1" ht="15.95" customHeight="1">
      <c r="A10" s="19">
        <v>1</v>
      </c>
      <c r="B10" s="19">
        <v>1</v>
      </c>
      <c r="C10" s="20">
        <v>6</v>
      </c>
      <c r="D10" s="72" t="s">
        <v>102</v>
      </c>
      <c r="E10" s="74" t="s">
        <v>103</v>
      </c>
      <c r="F10" s="29"/>
      <c r="G10" s="29"/>
      <c r="H10" s="29"/>
      <c r="I10" s="29"/>
      <c r="J10" s="29"/>
      <c r="K10" s="21" t="e">
        <f t="shared" si="0"/>
        <v>#N/A</v>
      </c>
      <c r="L10" s="27" t="e">
        <f t="shared" si="1"/>
        <v>#N/A</v>
      </c>
    </row>
    <row r="11" spans="1:12" s="22" customFormat="1" ht="15.95" customHeight="1">
      <c r="A11" s="19">
        <v>1</v>
      </c>
      <c r="B11" s="19">
        <v>1</v>
      </c>
      <c r="C11" s="20">
        <v>7</v>
      </c>
      <c r="D11" s="72" t="s">
        <v>104</v>
      </c>
      <c r="E11" s="74" t="s">
        <v>105</v>
      </c>
      <c r="F11" s="29"/>
      <c r="G11" s="29"/>
      <c r="H11" s="29"/>
      <c r="I11" s="29"/>
      <c r="J11" s="29"/>
      <c r="K11" s="21" t="e">
        <f t="shared" si="0"/>
        <v>#N/A</v>
      </c>
      <c r="L11" s="27" t="e">
        <f t="shared" si="1"/>
        <v>#N/A</v>
      </c>
    </row>
    <row r="12" spans="1:12" s="22" customFormat="1" ht="15.95" customHeight="1">
      <c r="A12" s="19">
        <v>1</v>
      </c>
      <c r="B12" s="19">
        <v>1</v>
      </c>
      <c r="C12" s="20">
        <v>8</v>
      </c>
      <c r="D12" s="72" t="s">
        <v>106</v>
      </c>
      <c r="E12" s="74" t="s">
        <v>107</v>
      </c>
      <c r="F12" s="29"/>
      <c r="G12" s="29"/>
      <c r="H12" s="29"/>
      <c r="I12" s="29"/>
      <c r="J12" s="29"/>
      <c r="K12" s="21" t="e">
        <f t="shared" si="0"/>
        <v>#N/A</v>
      </c>
      <c r="L12" s="27" t="e">
        <f t="shared" si="1"/>
        <v>#N/A</v>
      </c>
    </row>
    <row r="13" spans="1:12" s="22" customFormat="1" ht="15.95" customHeight="1">
      <c r="A13" s="19">
        <v>1</v>
      </c>
      <c r="B13" s="19">
        <v>1</v>
      </c>
      <c r="C13" s="20">
        <v>9</v>
      </c>
      <c r="D13" s="72" t="s">
        <v>108</v>
      </c>
      <c r="E13" s="74" t="s">
        <v>109</v>
      </c>
      <c r="F13" s="29"/>
      <c r="G13" s="29"/>
      <c r="H13" s="29"/>
      <c r="I13" s="29"/>
      <c r="J13" s="29"/>
      <c r="K13" s="21" t="e">
        <f t="shared" si="0"/>
        <v>#N/A</v>
      </c>
      <c r="L13" s="27" t="e">
        <f t="shared" si="1"/>
        <v>#N/A</v>
      </c>
    </row>
    <row r="14" spans="1:12" s="22" customFormat="1" ht="15.95" customHeight="1">
      <c r="A14" s="19">
        <v>1</v>
      </c>
      <c r="B14" s="19">
        <v>1</v>
      </c>
      <c r="C14" s="20">
        <v>10</v>
      </c>
      <c r="D14" s="72" t="s">
        <v>110</v>
      </c>
      <c r="E14" s="74" t="s">
        <v>111</v>
      </c>
      <c r="F14" s="29"/>
      <c r="G14" s="29"/>
      <c r="H14" s="29"/>
      <c r="I14" s="29"/>
      <c r="J14" s="29"/>
      <c r="K14" s="21" t="e">
        <f t="shared" si="0"/>
        <v>#N/A</v>
      </c>
      <c r="L14" s="27" t="e">
        <f t="shared" si="1"/>
        <v>#N/A</v>
      </c>
    </row>
    <row r="15" spans="1:12" s="22" customFormat="1" ht="15.95" customHeight="1">
      <c r="A15" s="19">
        <v>1</v>
      </c>
      <c r="B15" s="19">
        <v>1</v>
      </c>
      <c r="C15" s="20">
        <v>11</v>
      </c>
      <c r="D15" s="72" t="s">
        <v>112</v>
      </c>
      <c r="E15" s="74" t="s">
        <v>113</v>
      </c>
      <c r="F15" s="29"/>
      <c r="G15" s="29"/>
      <c r="H15" s="29"/>
      <c r="I15" s="29"/>
      <c r="J15" s="29"/>
      <c r="K15" s="21" t="e">
        <f t="shared" si="0"/>
        <v>#N/A</v>
      </c>
      <c r="L15" s="27" t="e">
        <f t="shared" si="1"/>
        <v>#N/A</v>
      </c>
    </row>
    <row r="16" spans="1:12" s="22" customFormat="1" ht="15.95" customHeight="1">
      <c r="A16" s="19">
        <v>1</v>
      </c>
      <c r="B16" s="19">
        <v>1</v>
      </c>
      <c r="C16" s="20">
        <v>12</v>
      </c>
      <c r="D16" s="72" t="s">
        <v>114</v>
      </c>
      <c r="E16" s="74" t="s">
        <v>115</v>
      </c>
      <c r="F16" s="29"/>
      <c r="G16" s="29"/>
      <c r="H16" s="29"/>
      <c r="I16" s="29"/>
      <c r="J16" s="29"/>
      <c r="K16" s="21" t="e">
        <f t="shared" si="0"/>
        <v>#N/A</v>
      </c>
      <c r="L16" s="27" t="e">
        <f t="shared" si="1"/>
        <v>#N/A</v>
      </c>
    </row>
    <row r="17" spans="1:12" s="22" customFormat="1" ht="15.95" customHeight="1">
      <c r="A17" s="19">
        <v>1</v>
      </c>
      <c r="B17" s="19">
        <v>1</v>
      </c>
      <c r="C17" s="20">
        <v>13</v>
      </c>
      <c r="D17" s="72" t="s">
        <v>116</v>
      </c>
      <c r="E17" s="74" t="s">
        <v>117</v>
      </c>
      <c r="F17" s="29"/>
      <c r="G17" s="29"/>
      <c r="H17" s="29"/>
      <c r="I17" s="29"/>
      <c r="J17" s="29"/>
      <c r="K17" s="21" t="e">
        <f t="shared" si="0"/>
        <v>#N/A</v>
      </c>
      <c r="L17" s="27" t="e">
        <f t="shared" si="1"/>
        <v>#N/A</v>
      </c>
    </row>
    <row r="18" spans="1:12" s="22" customFormat="1" ht="15.95" customHeight="1">
      <c r="A18" s="19">
        <v>1</v>
      </c>
      <c r="B18" s="19">
        <v>1</v>
      </c>
      <c r="C18" s="20">
        <v>14</v>
      </c>
      <c r="D18" s="72" t="s">
        <v>118</v>
      </c>
      <c r="E18" s="74" t="s">
        <v>119</v>
      </c>
      <c r="F18" s="29"/>
      <c r="G18" s="29"/>
      <c r="H18" s="29"/>
      <c r="I18" s="29"/>
      <c r="J18" s="29"/>
      <c r="K18" s="21" t="e">
        <f t="shared" si="0"/>
        <v>#N/A</v>
      </c>
      <c r="L18" s="27" t="e">
        <f t="shared" si="1"/>
        <v>#N/A</v>
      </c>
    </row>
    <row r="19" spans="1:12" s="22" customFormat="1" ht="15.95" customHeight="1">
      <c r="A19" s="19">
        <v>1</v>
      </c>
      <c r="B19" s="19">
        <v>1</v>
      </c>
      <c r="C19" s="20">
        <v>15</v>
      </c>
      <c r="D19" s="72" t="s">
        <v>120</v>
      </c>
      <c r="E19" s="74" t="s">
        <v>121</v>
      </c>
      <c r="F19" s="29"/>
      <c r="G19" s="29"/>
      <c r="H19" s="29"/>
      <c r="I19" s="29"/>
      <c r="J19" s="29"/>
      <c r="K19" s="21" t="e">
        <f t="shared" si="0"/>
        <v>#N/A</v>
      </c>
      <c r="L19" s="27" t="e">
        <f t="shared" si="1"/>
        <v>#N/A</v>
      </c>
    </row>
    <row r="20" spans="1:12" s="22" customFormat="1" ht="15.95" customHeight="1">
      <c r="A20" s="19">
        <v>1</v>
      </c>
      <c r="B20" s="19">
        <v>1</v>
      </c>
      <c r="C20" s="20">
        <v>16</v>
      </c>
      <c r="D20" s="72" t="s">
        <v>122</v>
      </c>
      <c r="E20" s="74" t="s">
        <v>123</v>
      </c>
      <c r="F20" s="29"/>
      <c r="G20" s="29"/>
      <c r="H20" s="29"/>
      <c r="I20" s="29"/>
      <c r="J20" s="29"/>
      <c r="K20" s="21" t="e">
        <f t="shared" si="0"/>
        <v>#N/A</v>
      </c>
      <c r="L20" s="27" t="e">
        <f t="shared" si="1"/>
        <v>#N/A</v>
      </c>
    </row>
    <row r="21" spans="1:12" s="22" customFormat="1" ht="15.95" customHeight="1">
      <c r="A21" s="19">
        <v>1</v>
      </c>
      <c r="B21" s="19">
        <v>1</v>
      </c>
      <c r="C21" s="20">
        <v>17</v>
      </c>
      <c r="D21" s="72" t="s">
        <v>124</v>
      </c>
      <c r="E21" s="74" t="s">
        <v>125</v>
      </c>
      <c r="F21" s="29"/>
      <c r="G21" s="29"/>
      <c r="H21" s="29"/>
      <c r="I21" s="29"/>
      <c r="J21" s="29"/>
      <c r="K21" s="21" t="e">
        <f t="shared" si="0"/>
        <v>#N/A</v>
      </c>
      <c r="L21" s="27" t="e">
        <f t="shared" si="1"/>
        <v>#N/A</v>
      </c>
    </row>
    <row r="22" spans="1:12" s="22" customFormat="1" ht="15.95" customHeight="1">
      <c r="A22" s="19">
        <v>1</v>
      </c>
      <c r="B22" s="19">
        <v>1</v>
      </c>
      <c r="C22" s="20">
        <v>18</v>
      </c>
      <c r="D22" s="72" t="s">
        <v>126</v>
      </c>
      <c r="E22" s="74" t="s">
        <v>127</v>
      </c>
      <c r="F22" s="29"/>
      <c r="G22" s="29"/>
      <c r="H22" s="29"/>
      <c r="I22" s="29"/>
      <c r="J22" s="29"/>
      <c r="K22" s="21" t="e">
        <f t="shared" si="0"/>
        <v>#N/A</v>
      </c>
      <c r="L22" s="27" t="e">
        <f t="shared" si="1"/>
        <v>#N/A</v>
      </c>
    </row>
    <row r="23" spans="1:12" s="22" customFormat="1" ht="15.95" customHeight="1">
      <c r="A23" s="19">
        <v>1</v>
      </c>
      <c r="B23" s="19">
        <v>1</v>
      </c>
      <c r="C23" s="20">
        <v>19</v>
      </c>
      <c r="D23" s="72" t="s">
        <v>128</v>
      </c>
      <c r="E23" s="74" t="s">
        <v>129</v>
      </c>
      <c r="F23" s="29"/>
      <c r="G23" s="29"/>
      <c r="H23" s="29"/>
      <c r="I23" s="29"/>
      <c r="J23" s="29"/>
      <c r="K23" s="21" t="e">
        <f t="shared" si="0"/>
        <v>#N/A</v>
      </c>
      <c r="L23" s="27" t="e">
        <f t="shared" si="1"/>
        <v>#N/A</v>
      </c>
    </row>
    <row r="24" spans="1:12" s="22" customFormat="1" ht="15.95" customHeight="1">
      <c r="A24" s="19">
        <v>1</v>
      </c>
      <c r="B24" s="19">
        <v>1</v>
      </c>
      <c r="C24" s="20">
        <v>20</v>
      </c>
      <c r="D24" s="72" t="s">
        <v>130</v>
      </c>
      <c r="E24" s="74" t="s">
        <v>131</v>
      </c>
      <c r="F24" s="29"/>
      <c r="G24" s="29"/>
      <c r="H24" s="29"/>
      <c r="I24" s="29"/>
      <c r="J24" s="29"/>
      <c r="K24" s="21" t="e">
        <f t="shared" si="0"/>
        <v>#N/A</v>
      </c>
      <c r="L24" s="27" t="e">
        <f t="shared" si="1"/>
        <v>#N/A</v>
      </c>
    </row>
    <row r="25" spans="1:12" s="22" customFormat="1" ht="15.95" customHeight="1">
      <c r="A25" s="19">
        <v>1</v>
      </c>
      <c r="B25" s="19">
        <v>1</v>
      </c>
      <c r="C25" s="20">
        <v>21</v>
      </c>
      <c r="D25" s="72" t="s">
        <v>132</v>
      </c>
      <c r="E25" s="74" t="s">
        <v>133</v>
      </c>
      <c r="F25" s="29"/>
      <c r="G25" s="29"/>
      <c r="H25" s="29"/>
      <c r="I25" s="29"/>
      <c r="J25" s="29"/>
      <c r="K25" s="21" t="e">
        <f t="shared" si="0"/>
        <v>#N/A</v>
      </c>
      <c r="L25" s="27" t="e">
        <f t="shared" si="1"/>
        <v>#N/A</v>
      </c>
    </row>
    <row r="26" spans="1:12" s="22" customFormat="1" ht="15.95" customHeight="1">
      <c r="A26" s="19">
        <v>1</v>
      </c>
      <c r="B26" s="19">
        <v>1</v>
      </c>
      <c r="C26" s="20">
        <v>22</v>
      </c>
      <c r="D26" s="72" t="s">
        <v>134</v>
      </c>
      <c r="E26" s="74" t="s">
        <v>135</v>
      </c>
      <c r="F26" s="29"/>
      <c r="G26" s="29"/>
      <c r="H26" s="29"/>
      <c r="I26" s="29"/>
      <c r="J26" s="29"/>
      <c r="K26" s="21" t="e">
        <f t="shared" si="0"/>
        <v>#N/A</v>
      </c>
      <c r="L26" s="27" t="e">
        <f t="shared" si="1"/>
        <v>#N/A</v>
      </c>
    </row>
    <row r="27" spans="1:12" s="22" customFormat="1" ht="15.95" customHeight="1">
      <c r="A27" s="19">
        <v>1</v>
      </c>
      <c r="B27" s="19">
        <v>1</v>
      </c>
      <c r="C27" s="20">
        <v>23</v>
      </c>
      <c r="D27" s="72" t="s">
        <v>136</v>
      </c>
      <c r="E27" s="74" t="s">
        <v>137</v>
      </c>
      <c r="F27" s="29"/>
      <c r="G27" s="29"/>
      <c r="H27" s="29"/>
      <c r="I27" s="29"/>
      <c r="J27" s="29"/>
      <c r="K27" s="21" t="e">
        <f t="shared" si="0"/>
        <v>#N/A</v>
      </c>
      <c r="L27" s="27" t="e">
        <f t="shared" si="1"/>
        <v>#N/A</v>
      </c>
    </row>
    <row r="28" spans="1:12" s="22" customFormat="1" ht="15.95" customHeight="1">
      <c r="A28" s="19">
        <v>1</v>
      </c>
      <c r="B28" s="19">
        <v>1</v>
      </c>
      <c r="C28" s="20">
        <v>24</v>
      </c>
      <c r="D28" s="72" t="s">
        <v>138</v>
      </c>
      <c r="E28" s="74" t="s">
        <v>139</v>
      </c>
      <c r="F28" s="29"/>
      <c r="G28" s="29"/>
      <c r="H28" s="29"/>
      <c r="I28" s="29"/>
      <c r="J28" s="29"/>
      <c r="K28" s="21" t="e">
        <f t="shared" si="0"/>
        <v>#N/A</v>
      </c>
      <c r="L28" s="27" t="e">
        <f t="shared" si="1"/>
        <v>#N/A</v>
      </c>
    </row>
    <row r="29" spans="1:12" s="22" customFormat="1" ht="15.95" customHeight="1">
      <c r="A29" s="19">
        <v>1</v>
      </c>
      <c r="B29" s="19">
        <v>1</v>
      </c>
      <c r="C29" s="20">
        <v>25</v>
      </c>
      <c r="D29" s="72" t="s">
        <v>140</v>
      </c>
      <c r="E29" s="74" t="s">
        <v>141</v>
      </c>
      <c r="F29" s="29"/>
      <c r="G29" s="29"/>
      <c r="H29" s="29"/>
      <c r="I29" s="29"/>
      <c r="J29" s="29"/>
      <c r="K29" s="21" t="e">
        <f t="shared" si="0"/>
        <v>#N/A</v>
      </c>
      <c r="L29" s="27" t="e">
        <f t="shared" si="1"/>
        <v>#N/A</v>
      </c>
    </row>
    <row r="30" spans="1:12" s="22" customFormat="1" ht="15.95" customHeight="1">
      <c r="A30" s="19">
        <v>1</v>
      </c>
      <c r="B30" s="19">
        <v>1</v>
      </c>
      <c r="C30" s="20">
        <v>26</v>
      </c>
      <c r="D30" s="72" t="s">
        <v>142</v>
      </c>
      <c r="E30" s="74" t="s">
        <v>329</v>
      </c>
      <c r="F30" s="29"/>
      <c r="G30" s="29"/>
      <c r="H30" s="29"/>
      <c r="I30" s="29"/>
      <c r="J30" s="29"/>
      <c r="K30" s="21" t="e">
        <f t="shared" si="0"/>
        <v>#N/A</v>
      </c>
      <c r="L30" s="27" t="e">
        <f t="shared" si="1"/>
        <v>#N/A</v>
      </c>
    </row>
    <row r="31" spans="1:12" s="22" customFormat="1" ht="15.95" customHeight="1">
      <c r="A31" s="19">
        <v>1</v>
      </c>
      <c r="B31" s="19">
        <v>1</v>
      </c>
      <c r="C31" s="20">
        <v>27</v>
      </c>
      <c r="D31" s="72" t="s">
        <v>143</v>
      </c>
      <c r="E31" s="74" t="s">
        <v>144</v>
      </c>
      <c r="F31" s="29"/>
      <c r="G31" s="29"/>
      <c r="H31" s="29"/>
      <c r="I31" s="29"/>
      <c r="J31" s="29"/>
      <c r="K31" s="21" t="e">
        <f t="shared" si="0"/>
        <v>#N/A</v>
      </c>
      <c r="L31" s="27" t="e">
        <f t="shared" si="1"/>
        <v>#N/A</v>
      </c>
    </row>
    <row r="32" spans="1:12" ht="15.95" customHeight="1">
      <c r="A32" s="19">
        <v>1</v>
      </c>
      <c r="B32" s="19">
        <v>1</v>
      </c>
      <c r="C32" s="20">
        <v>28</v>
      </c>
      <c r="D32" s="72" t="s">
        <v>145</v>
      </c>
      <c r="E32" s="74" t="s">
        <v>146</v>
      </c>
      <c r="F32" s="29"/>
      <c r="G32" s="29"/>
      <c r="H32" s="29"/>
      <c r="I32" s="29"/>
      <c r="J32" s="29"/>
      <c r="K32" s="21" t="e">
        <f t="shared" ref="K32:K33" si="2">IF(J32="-","-",MODE(F32:J32))</f>
        <v>#N/A</v>
      </c>
      <c r="L32" s="27" t="e">
        <f t="shared" ref="L32:L33" si="3">IF(K32=3,"ดีเยี่ยม",IF(K32=2,"ดี",IF(K32=1,"พอใช้",IF(K32=0,"ปรับปรุง","-"))))</f>
        <v>#N/A</v>
      </c>
    </row>
    <row r="33" spans="1:12" ht="15.95" customHeight="1">
      <c r="A33" s="19">
        <v>1</v>
      </c>
      <c r="B33" s="19">
        <v>1</v>
      </c>
      <c r="C33" s="20">
        <v>29</v>
      </c>
      <c r="D33" s="72" t="s">
        <v>147</v>
      </c>
      <c r="E33" s="74" t="s">
        <v>148</v>
      </c>
      <c r="F33" s="29"/>
      <c r="G33" s="29"/>
      <c r="H33" s="29"/>
      <c r="I33" s="29"/>
      <c r="J33" s="29"/>
      <c r="K33" s="21" t="e">
        <f t="shared" si="2"/>
        <v>#N/A</v>
      </c>
      <c r="L33" s="27" t="e">
        <f t="shared" si="3"/>
        <v>#N/A</v>
      </c>
    </row>
    <row r="34" spans="1:12" ht="15.95" customHeight="1">
      <c r="A34" s="19">
        <v>1</v>
      </c>
      <c r="B34" s="19">
        <v>1</v>
      </c>
      <c r="C34" s="20">
        <v>30</v>
      </c>
      <c r="D34" s="72" t="s">
        <v>149</v>
      </c>
      <c r="E34" s="74" t="s">
        <v>150</v>
      </c>
      <c r="F34" s="29"/>
      <c r="G34" s="29"/>
      <c r="H34" s="29"/>
      <c r="I34" s="29"/>
      <c r="J34" s="29"/>
      <c r="K34" s="21" t="e">
        <f t="shared" ref="K34:K35" si="4">IF(J34="-","-",MODE(F34:J34))</f>
        <v>#N/A</v>
      </c>
      <c r="L34" s="27" t="e">
        <f t="shared" ref="L34:L35" si="5">IF(K34=3,"ดีเยี่ยม",IF(K34=2,"ดี",IF(K34=1,"พอใช้",IF(K34=0,"ปรับปรุง","-"))))</f>
        <v>#N/A</v>
      </c>
    </row>
    <row r="35" spans="1:12" ht="15.95" customHeight="1">
      <c r="A35" s="19">
        <v>1</v>
      </c>
      <c r="B35" s="19">
        <v>1</v>
      </c>
      <c r="C35" s="20">
        <v>31</v>
      </c>
      <c r="D35" s="72" t="s">
        <v>151</v>
      </c>
      <c r="E35" s="74" t="s">
        <v>152</v>
      </c>
      <c r="F35" s="29"/>
      <c r="G35" s="29"/>
      <c r="H35" s="29"/>
      <c r="I35" s="29"/>
      <c r="J35" s="29"/>
      <c r="K35" s="21" t="e">
        <f t="shared" si="4"/>
        <v>#N/A</v>
      </c>
      <c r="L35" s="27" t="e">
        <f t="shared" si="5"/>
        <v>#N/A</v>
      </c>
    </row>
  </sheetData>
  <sheetProtection sheet="1" objects="1" scenarios="1"/>
  <mergeCells count="8">
    <mergeCell ref="A1:L1"/>
    <mergeCell ref="K3:K4"/>
    <mergeCell ref="L3:L4"/>
    <mergeCell ref="A3:A4"/>
    <mergeCell ref="B3:B4"/>
    <mergeCell ref="C3:C4"/>
    <mergeCell ref="E3:E4"/>
    <mergeCell ref="D3:D4"/>
  </mergeCells>
  <phoneticPr fontId="16" type="noConversion"/>
  <printOptions gridLines="1"/>
  <pageMargins left="0.84" right="0.70866141732283472" top="0.74803149606299213" bottom="0.36" header="0" footer="0"/>
  <pageSetup paperSize="9" fitToWidth="0" orientation="portrait" horizontalDpi="4294967293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C401E-DCAC-4F65-A1B9-8470399E466E}">
  <dimension ref="A1:AC19"/>
  <sheetViews>
    <sheetView workbookViewId="0">
      <selection activeCell="O10" sqref="O10"/>
    </sheetView>
  </sheetViews>
  <sheetFormatPr defaultRowHeight="21"/>
  <cols>
    <col min="1" max="1" width="12.85546875" style="33" customWidth="1"/>
    <col min="2" max="11" width="7.7109375" style="33" customWidth="1"/>
    <col min="12" max="16384" width="9.140625" style="33"/>
  </cols>
  <sheetData>
    <row r="1" spans="1:29">
      <c r="A1" s="87" t="s">
        <v>322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73"/>
    </row>
    <row r="2" spans="1:29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29" s="38" customFormat="1"/>
    <row r="4" spans="1:29" s="38" customFormat="1">
      <c r="A4" s="93" t="s">
        <v>57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37"/>
      <c r="M4" s="34"/>
      <c r="N4" s="34"/>
      <c r="O4" s="34"/>
      <c r="P4" s="34"/>
      <c r="Q4" s="34"/>
      <c r="R4" s="34"/>
      <c r="S4" s="34"/>
      <c r="T4" s="34"/>
      <c r="U4" s="34"/>
      <c r="V4" s="34"/>
      <c r="W4" s="37"/>
      <c r="X4" s="34"/>
      <c r="Y4" s="34"/>
      <c r="Z4" s="34"/>
      <c r="AA4" s="34"/>
      <c r="AB4" s="34"/>
      <c r="AC4" s="37"/>
    </row>
    <row r="5" spans="1:29" s="38" customFormat="1">
      <c r="A5" s="42" t="s">
        <v>58</v>
      </c>
      <c r="B5" s="92" t="s">
        <v>59</v>
      </c>
      <c r="C5" s="92"/>
      <c r="D5" s="89" t="s">
        <v>60</v>
      </c>
      <c r="E5" s="89"/>
      <c r="F5" s="89" t="s">
        <v>61</v>
      </c>
      <c r="G5" s="89"/>
      <c r="H5" s="89" t="s">
        <v>62</v>
      </c>
      <c r="I5" s="89"/>
      <c r="J5" s="89" t="s">
        <v>63</v>
      </c>
      <c r="K5" s="89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9" s="38" customFormat="1">
      <c r="A6" s="43" t="s">
        <v>70</v>
      </c>
      <c r="B6" s="44">
        <f>COUNTIF('student m.1.1'!$F$5:$F$40,3)</f>
        <v>0</v>
      </c>
      <c r="C6" s="44" t="s">
        <v>15</v>
      </c>
      <c r="D6" s="44">
        <f>COUNTIF('student m.1.1'!$G$5:$G$40,3)</f>
        <v>0</v>
      </c>
      <c r="E6" s="44" t="s">
        <v>15</v>
      </c>
      <c r="F6" s="44">
        <f>COUNTIF('student m.1.1'!$H$5:$H$40,3)</f>
        <v>0</v>
      </c>
      <c r="G6" s="44" t="s">
        <v>15</v>
      </c>
      <c r="H6" s="44">
        <f>COUNTIF('student m.1.1'!$I$5:$I$40,3)</f>
        <v>0</v>
      </c>
      <c r="I6" s="44" t="s">
        <v>15</v>
      </c>
      <c r="J6" s="44">
        <f>COUNTIF('student m.1.1'!$J$5:$J$40,3)</f>
        <v>0</v>
      </c>
      <c r="K6" s="44" t="s">
        <v>15</v>
      </c>
      <c r="L6" s="36"/>
      <c r="M6" s="94"/>
      <c r="N6" s="95"/>
      <c r="O6" s="39"/>
      <c r="P6" s="94"/>
      <c r="Q6" s="95"/>
      <c r="R6" s="35"/>
      <c r="S6" s="94"/>
      <c r="T6" s="95"/>
      <c r="U6" s="37"/>
      <c r="V6" s="96"/>
      <c r="W6" s="95"/>
    </row>
    <row r="7" spans="1:29" s="38" customFormat="1">
      <c r="A7" s="43" t="s">
        <v>71</v>
      </c>
      <c r="B7" s="44">
        <f>COUNTIF('student m.1.1'!$F$3:$F$40,2)</f>
        <v>0</v>
      </c>
      <c r="C7" s="44" t="s">
        <v>15</v>
      </c>
      <c r="D7" s="44">
        <f>COUNTIF('student m.1.1'!$G$5:$G$40,2)</f>
        <v>0</v>
      </c>
      <c r="E7" s="44" t="s">
        <v>15</v>
      </c>
      <c r="F7" s="44">
        <f>COUNTIF('student m.1.1'!$H$5:$H$40,2)</f>
        <v>0</v>
      </c>
      <c r="G7" s="44" t="s">
        <v>15</v>
      </c>
      <c r="H7" s="44">
        <f>COUNTIF('student m.1.1'!$I$5:$I$40,2)</f>
        <v>0</v>
      </c>
      <c r="I7" s="44" t="s">
        <v>15</v>
      </c>
      <c r="J7" s="44">
        <f>COUNTIF('student m.1.1'!$J$5:$J$40,2)</f>
        <v>0</v>
      </c>
      <c r="K7" s="44" t="s">
        <v>15</v>
      </c>
      <c r="L7" s="40"/>
      <c r="M7" s="37"/>
      <c r="N7" s="37"/>
      <c r="O7" s="39"/>
      <c r="P7" s="37"/>
      <c r="Q7" s="37"/>
      <c r="R7" s="35"/>
      <c r="S7" s="37"/>
      <c r="T7" s="37"/>
      <c r="U7" s="37"/>
      <c r="V7" s="41"/>
      <c r="W7" s="41"/>
    </row>
    <row r="8" spans="1:29" s="38" customFormat="1">
      <c r="A8" s="43" t="s">
        <v>72</v>
      </c>
      <c r="B8" s="44">
        <f>COUNTIF('student m.1.1'!$F$5:$F$40,1)</f>
        <v>0</v>
      </c>
      <c r="C8" s="44" t="s">
        <v>15</v>
      </c>
      <c r="D8" s="44">
        <f>COUNTIF('student m.1.1'!$G$5:$G$40,1)</f>
        <v>0</v>
      </c>
      <c r="E8" s="44" t="s">
        <v>15</v>
      </c>
      <c r="F8" s="44">
        <f>COUNTIF('student m.1.1'!$H$5:$H$40,1)</f>
        <v>0</v>
      </c>
      <c r="G8" s="44" t="s">
        <v>15</v>
      </c>
      <c r="H8" s="44">
        <f>COUNTIF('student m.1.1'!$I$5:$I$40,1)</f>
        <v>0</v>
      </c>
      <c r="I8" s="44" t="s">
        <v>15</v>
      </c>
      <c r="J8" s="44">
        <f>COUNTIF('student m.1.1'!$J$5:$J$40,1)</f>
        <v>0</v>
      </c>
      <c r="K8" s="44" t="s">
        <v>15</v>
      </c>
      <c r="L8" s="40"/>
      <c r="M8" s="94"/>
      <c r="N8" s="95"/>
      <c r="O8" s="39"/>
      <c r="P8" s="94"/>
      <c r="Q8" s="95"/>
      <c r="R8" s="35"/>
      <c r="S8" s="94"/>
      <c r="T8" s="95"/>
      <c r="U8" s="37"/>
      <c r="V8" s="96"/>
      <c r="W8" s="95"/>
    </row>
    <row r="9" spans="1:29" s="38" customFormat="1">
      <c r="A9" s="43" t="s">
        <v>73</v>
      </c>
      <c r="B9" s="44">
        <f>COUNTIF('student m.1.1'!$F$5:$F$40,0)</f>
        <v>0</v>
      </c>
      <c r="C9" s="44" t="s">
        <v>15</v>
      </c>
      <c r="D9" s="44">
        <f>COUNTIF('student m.1.1'!$G$5:$G$40,0)</f>
        <v>0</v>
      </c>
      <c r="E9" s="44" t="s">
        <v>15</v>
      </c>
      <c r="F9" s="44">
        <f>COUNTIF('student m.1.1'!$H$5:$H$40,0)</f>
        <v>0</v>
      </c>
      <c r="G9" s="44" t="s">
        <v>15</v>
      </c>
      <c r="H9" s="44">
        <f>COUNTIF('student m.1.1'!$I$5:$I$40,0)</f>
        <v>0</v>
      </c>
      <c r="I9" s="44" t="s">
        <v>15</v>
      </c>
      <c r="J9" s="44">
        <f>COUNTIF('student m.1.1'!$J$5:$J$40,0)</f>
        <v>0</v>
      </c>
      <c r="K9" s="44" t="s">
        <v>15</v>
      </c>
      <c r="L9" s="40"/>
      <c r="M9" s="37"/>
      <c r="N9" s="37"/>
      <c r="O9" s="39"/>
      <c r="P9" s="37"/>
      <c r="Q9" s="37"/>
      <c r="R9" s="35"/>
      <c r="S9" s="37"/>
      <c r="T9" s="37"/>
      <c r="U9" s="37"/>
      <c r="V9" s="41"/>
      <c r="W9" s="41"/>
    </row>
    <row r="10" spans="1:29" s="38" customFormat="1">
      <c r="A10" s="37"/>
      <c r="B10" s="35"/>
      <c r="C10" s="40"/>
      <c r="D10" s="37"/>
      <c r="E10" s="37"/>
      <c r="F10" s="37"/>
      <c r="G10" s="39"/>
      <c r="H10" s="37"/>
      <c r="I10" s="37"/>
      <c r="J10" s="37"/>
      <c r="K10" s="37"/>
      <c r="L10" s="35"/>
      <c r="M10" s="37"/>
      <c r="N10" s="37"/>
      <c r="O10" s="37"/>
      <c r="P10" s="37"/>
      <c r="Q10" s="41"/>
      <c r="R10" s="40"/>
      <c r="S10" s="94"/>
      <c r="T10" s="95"/>
      <c r="U10" s="39"/>
      <c r="V10" s="94"/>
      <c r="W10" s="95"/>
      <c r="X10" s="35"/>
      <c r="Y10" s="94"/>
      <c r="Z10" s="95"/>
      <c r="AA10" s="37"/>
      <c r="AB10" s="96"/>
      <c r="AC10" s="95"/>
    </row>
    <row r="11" spans="1:29" s="38" customFormat="1">
      <c r="A11" s="35"/>
      <c r="B11" s="35"/>
      <c r="C11" s="35"/>
      <c r="D11" s="35"/>
      <c r="E11" s="35"/>
      <c r="F11" s="35"/>
      <c r="G11" s="40"/>
      <c r="H11" s="37"/>
      <c r="I11" s="37"/>
      <c r="J11" s="39"/>
      <c r="K11" s="37"/>
      <c r="L11" s="37"/>
      <c r="M11" s="35"/>
      <c r="N11" s="37"/>
      <c r="O11" s="37"/>
      <c r="P11" s="37"/>
      <c r="Q11" s="41"/>
      <c r="R11" s="41"/>
    </row>
    <row r="12" spans="1:29" s="38" customFormat="1">
      <c r="A12" s="89" t="s">
        <v>69</v>
      </c>
      <c r="B12" s="89" t="s">
        <v>68</v>
      </c>
      <c r="C12" s="89"/>
      <c r="D12" s="89"/>
      <c r="E12" s="89"/>
      <c r="F12" s="89"/>
      <c r="G12" s="89"/>
      <c r="H12" s="89"/>
      <c r="I12" s="89"/>
      <c r="J12" s="40"/>
      <c r="K12" s="40"/>
      <c r="L12" s="40"/>
      <c r="M12" s="40"/>
      <c r="N12" s="40"/>
      <c r="O12" s="40"/>
      <c r="P12" s="40"/>
      <c r="Q12" s="40"/>
      <c r="R12" s="40"/>
    </row>
    <row r="13" spans="1:29" s="38" customFormat="1">
      <c r="A13" s="89"/>
      <c r="B13" s="90" t="s">
        <v>64</v>
      </c>
      <c r="C13" s="90"/>
      <c r="D13" s="90" t="s">
        <v>65</v>
      </c>
      <c r="E13" s="90"/>
      <c r="F13" s="90" t="s">
        <v>66</v>
      </c>
      <c r="G13" s="90"/>
      <c r="H13" s="90" t="s">
        <v>67</v>
      </c>
      <c r="I13" s="90"/>
    </row>
    <row r="14" spans="1:29" s="38" customFormat="1">
      <c r="A14" s="45">
        <f>COUNTA('student m.1.1'!L5:L40)</f>
        <v>31</v>
      </c>
      <c r="B14" s="89">
        <f>COUNTIF('student m.1.1'!$K$5:$K$40,3)</f>
        <v>0</v>
      </c>
      <c r="C14" s="89"/>
      <c r="D14" s="89">
        <f>COUNTIF('student m.1.1'!$K$5:$K$40,2)</f>
        <v>0</v>
      </c>
      <c r="E14" s="89"/>
      <c r="F14" s="89">
        <f>COUNTIF('student m.1.1'!$K$5:$K$40,1)</f>
        <v>0</v>
      </c>
      <c r="G14" s="89"/>
      <c r="H14" s="89">
        <f>COUNTIF('student m.1.1'!$K$5:$K$40,0)</f>
        <v>0</v>
      </c>
      <c r="I14" s="89"/>
    </row>
    <row r="15" spans="1:29" s="38" customFormat="1">
      <c r="A15" s="45" t="s">
        <v>16</v>
      </c>
      <c r="B15" s="88">
        <f>(B14*100)/$A$14</f>
        <v>0</v>
      </c>
      <c r="C15" s="88"/>
      <c r="D15" s="88">
        <f t="shared" ref="D15" si="0">(D14*100)/$A$14</f>
        <v>0</v>
      </c>
      <c r="E15" s="88"/>
      <c r="F15" s="88">
        <f t="shared" ref="F15" si="1">(F14*100)/$A$14</f>
        <v>0</v>
      </c>
      <c r="G15" s="88"/>
      <c r="H15" s="88">
        <f t="shared" ref="H15" si="2">(H14*100)/$A$14</f>
        <v>0</v>
      </c>
      <c r="I15" s="88"/>
    </row>
    <row r="16" spans="1:29" s="38" customFormat="1">
      <c r="B16" s="91"/>
      <c r="C16" s="91"/>
    </row>
    <row r="17" s="38" customFormat="1"/>
    <row r="18" s="38" customFormat="1"/>
    <row r="19" s="38" customFormat="1"/>
  </sheetData>
  <sheetProtection sheet="1" objects="1" scenarios="1"/>
  <mergeCells count="35">
    <mergeCell ref="S10:T10"/>
    <mergeCell ref="V10:W10"/>
    <mergeCell ref="Y10:Z10"/>
    <mergeCell ref="AB10:AC10"/>
    <mergeCell ref="M6:N6"/>
    <mergeCell ref="P6:Q6"/>
    <mergeCell ref="S6:T6"/>
    <mergeCell ref="V6:W6"/>
    <mergeCell ref="M8:N8"/>
    <mergeCell ref="P8:Q8"/>
    <mergeCell ref="S8:T8"/>
    <mergeCell ref="V8:W8"/>
    <mergeCell ref="B16:C16"/>
    <mergeCell ref="D14:E14"/>
    <mergeCell ref="D15:E15"/>
    <mergeCell ref="D13:E13"/>
    <mergeCell ref="A2:K2"/>
    <mergeCell ref="B5:C5"/>
    <mergeCell ref="D5:E5"/>
    <mergeCell ref="F5:G5"/>
    <mergeCell ref="H5:I5"/>
    <mergeCell ref="J5:K5"/>
    <mergeCell ref="A4:K4"/>
    <mergeCell ref="F15:G15"/>
    <mergeCell ref="H14:I14"/>
    <mergeCell ref="H15:I15"/>
    <mergeCell ref="B13:C13"/>
    <mergeCell ref="B14:C14"/>
    <mergeCell ref="A1:K1"/>
    <mergeCell ref="B15:C15"/>
    <mergeCell ref="B12:I12"/>
    <mergeCell ref="A12:A13"/>
    <mergeCell ref="F13:G13"/>
    <mergeCell ref="H13:I13"/>
    <mergeCell ref="F14:G14"/>
  </mergeCells>
  <pageMargins left="0.7" right="0.44" top="0.75" bottom="0.75" header="0.3" footer="0.3"/>
  <pageSetup paperSize="9" orientation="portrait" horizontalDpi="4294967293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70E07-6FC8-4183-A74C-9B8364690D68}">
  <dimension ref="A1:L34"/>
  <sheetViews>
    <sheetView topLeftCell="A22" workbookViewId="0">
      <selection activeCell="N33" sqref="N33"/>
    </sheetView>
  </sheetViews>
  <sheetFormatPr defaultColWidth="14.42578125" defaultRowHeight="15"/>
  <cols>
    <col min="1" max="1" width="5" style="18" customWidth="1"/>
    <col min="2" max="2" width="5.85546875" style="18" customWidth="1"/>
    <col min="3" max="3" width="6" style="28" customWidth="1"/>
    <col min="4" max="4" width="9.28515625" style="28" customWidth="1"/>
    <col min="5" max="5" width="27.140625" style="18" customWidth="1"/>
    <col min="6" max="6" width="3.7109375" style="28" customWidth="1"/>
    <col min="7" max="10" width="3.5703125" style="28" customWidth="1"/>
    <col min="11" max="11" width="5.7109375" style="28" customWidth="1"/>
    <col min="12" max="12" width="7.42578125" style="28" customWidth="1"/>
    <col min="13" max="16384" width="14.42578125" style="18"/>
  </cols>
  <sheetData>
    <row r="1" spans="1:12" ht="29.25" customHeight="1">
      <c r="A1" s="81" t="s">
        <v>323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18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81.75" customHeight="1">
      <c r="A3" s="82" t="s">
        <v>56</v>
      </c>
      <c r="B3" s="82" t="s">
        <v>4</v>
      </c>
      <c r="C3" s="85" t="s">
        <v>6</v>
      </c>
      <c r="D3" s="82" t="s">
        <v>5</v>
      </c>
      <c r="E3" s="86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0" t="s">
        <v>12</v>
      </c>
      <c r="K3" s="82" t="s">
        <v>13</v>
      </c>
      <c r="L3" s="82" t="s">
        <v>14</v>
      </c>
    </row>
    <row r="4" spans="1:12" ht="15" customHeight="1">
      <c r="A4" s="84"/>
      <c r="B4" s="84"/>
      <c r="C4" s="83"/>
      <c r="D4" s="83"/>
      <c r="E4" s="84"/>
      <c r="F4" s="31">
        <v>3</v>
      </c>
      <c r="G4" s="31">
        <v>3</v>
      </c>
      <c r="H4" s="31">
        <v>3</v>
      </c>
      <c r="I4" s="31">
        <v>3</v>
      </c>
      <c r="J4" s="31">
        <v>3</v>
      </c>
      <c r="K4" s="83"/>
      <c r="L4" s="83"/>
    </row>
    <row r="5" spans="1:12" ht="15.95" customHeight="1">
      <c r="A5" s="23">
        <v>1</v>
      </c>
      <c r="B5" s="23">
        <v>2</v>
      </c>
      <c r="C5" s="70">
        <v>1</v>
      </c>
      <c r="D5" s="72" t="s">
        <v>153</v>
      </c>
      <c r="E5" s="72" t="s">
        <v>154</v>
      </c>
      <c r="F5" s="71"/>
      <c r="G5" s="71"/>
      <c r="H5" s="71"/>
      <c r="I5" s="71"/>
      <c r="J5" s="71"/>
      <c r="K5" s="24" t="e">
        <f>IF(J5="-","-",MODE(F5:J5))</f>
        <v>#N/A</v>
      </c>
      <c r="L5" s="24" t="e">
        <f>IF(K5=3,"ดีเยี่ยม",IF(K5=2,"ดี",IF(K5=1,"พอใช้",IF(K5=0,"ปรับปรุง","-"))))</f>
        <v>#N/A</v>
      </c>
    </row>
    <row r="6" spans="1:12" ht="15.95" customHeight="1">
      <c r="A6" s="23">
        <v>1</v>
      </c>
      <c r="B6" s="23">
        <v>2</v>
      </c>
      <c r="C6" s="70">
        <v>2</v>
      </c>
      <c r="D6" s="72" t="s">
        <v>155</v>
      </c>
      <c r="E6" s="72" t="s">
        <v>156</v>
      </c>
      <c r="F6" s="71"/>
      <c r="G6" s="71"/>
      <c r="H6" s="71"/>
      <c r="I6" s="71"/>
      <c r="J6" s="71"/>
      <c r="K6" s="24" t="e">
        <f t="shared" ref="K6:K25" si="0">IF(J6="-","-",MODE(F6:J6))</f>
        <v>#N/A</v>
      </c>
      <c r="L6" s="24" t="e">
        <f t="shared" ref="L6:L25" si="1">IF(K6=3,"ดีเยี่ยม",IF(K6=2,"ดี",IF(K6=1,"พอใช้",IF(K6=0,"ปรับปรุง","-"))))</f>
        <v>#N/A</v>
      </c>
    </row>
    <row r="7" spans="1:12" ht="15.95" customHeight="1">
      <c r="A7" s="23">
        <v>1</v>
      </c>
      <c r="B7" s="23">
        <v>2</v>
      </c>
      <c r="C7" s="70">
        <v>3</v>
      </c>
      <c r="D7" s="72" t="s">
        <v>157</v>
      </c>
      <c r="E7" s="72" t="s">
        <v>158</v>
      </c>
      <c r="F7" s="71"/>
      <c r="G7" s="71"/>
      <c r="H7" s="71"/>
      <c r="I7" s="71"/>
      <c r="J7" s="71"/>
      <c r="K7" s="24" t="e">
        <f t="shared" si="0"/>
        <v>#N/A</v>
      </c>
      <c r="L7" s="24" t="e">
        <f t="shared" si="1"/>
        <v>#N/A</v>
      </c>
    </row>
    <row r="8" spans="1:12" ht="15.95" customHeight="1">
      <c r="A8" s="23">
        <v>1</v>
      </c>
      <c r="B8" s="23">
        <v>2</v>
      </c>
      <c r="C8" s="70">
        <v>4</v>
      </c>
      <c r="D8" s="72" t="s">
        <v>159</v>
      </c>
      <c r="E8" s="72" t="s">
        <v>160</v>
      </c>
      <c r="F8" s="71"/>
      <c r="G8" s="71"/>
      <c r="H8" s="71"/>
      <c r="I8" s="71"/>
      <c r="J8" s="71"/>
      <c r="K8" s="24" t="e">
        <f t="shared" si="0"/>
        <v>#N/A</v>
      </c>
      <c r="L8" s="24" t="e">
        <f t="shared" si="1"/>
        <v>#N/A</v>
      </c>
    </row>
    <row r="9" spans="1:12" ht="15.95" customHeight="1">
      <c r="A9" s="23">
        <v>1</v>
      </c>
      <c r="B9" s="23">
        <v>2</v>
      </c>
      <c r="C9" s="70">
        <v>5</v>
      </c>
      <c r="D9" s="72" t="s">
        <v>161</v>
      </c>
      <c r="E9" s="72" t="s">
        <v>162</v>
      </c>
      <c r="F9" s="71"/>
      <c r="G9" s="71"/>
      <c r="H9" s="71"/>
      <c r="I9" s="71"/>
      <c r="J9" s="71"/>
      <c r="K9" s="24" t="e">
        <f t="shared" si="0"/>
        <v>#N/A</v>
      </c>
      <c r="L9" s="24" t="e">
        <f t="shared" si="1"/>
        <v>#N/A</v>
      </c>
    </row>
    <row r="10" spans="1:12" ht="15.95" customHeight="1">
      <c r="A10" s="23">
        <v>1</v>
      </c>
      <c r="B10" s="23">
        <v>2</v>
      </c>
      <c r="C10" s="70">
        <v>6</v>
      </c>
      <c r="D10" s="72" t="s">
        <v>163</v>
      </c>
      <c r="E10" s="72" t="s">
        <v>164</v>
      </c>
      <c r="F10" s="71"/>
      <c r="G10" s="71"/>
      <c r="H10" s="71"/>
      <c r="I10" s="71"/>
      <c r="J10" s="71"/>
      <c r="K10" s="24" t="e">
        <f t="shared" si="0"/>
        <v>#N/A</v>
      </c>
      <c r="L10" s="24" t="e">
        <f t="shared" si="1"/>
        <v>#N/A</v>
      </c>
    </row>
    <row r="11" spans="1:12" ht="15.95" customHeight="1">
      <c r="A11" s="23">
        <v>1</v>
      </c>
      <c r="B11" s="23">
        <v>2</v>
      </c>
      <c r="C11" s="70">
        <v>7</v>
      </c>
      <c r="D11" s="72" t="s">
        <v>165</v>
      </c>
      <c r="E11" s="72" t="s">
        <v>166</v>
      </c>
      <c r="F11" s="71"/>
      <c r="G11" s="71"/>
      <c r="H11" s="71"/>
      <c r="I11" s="71"/>
      <c r="J11" s="71"/>
      <c r="K11" s="24" t="e">
        <f t="shared" si="0"/>
        <v>#N/A</v>
      </c>
      <c r="L11" s="24" t="e">
        <f t="shared" si="1"/>
        <v>#N/A</v>
      </c>
    </row>
    <row r="12" spans="1:12" ht="15.95" customHeight="1">
      <c r="A12" s="23">
        <v>1</v>
      </c>
      <c r="B12" s="23">
        <v>2</v>
      </c>
      <c r="C12" s="70">
        <v>8</v>
      </c>
      <c r="D12" s="72" t="s">
        <v>167</v>
      </c>
      <c r="E12" s="72" t="s">
        <v>168</v>
      </c>
      <c r="F12" s="71"/>
      <c r="G12" s="71"/>
      <c r="H12" s="71"/>
      <c r="I12" s="71"/>
      <c r="J12" s="71"/>
      <c r="K12" s="24" t="e">
        <f t="shared" si="0"/>
        <v>#N/A</v>
      </c>
      <c r="L12" s="24" t="e">
        <f t="shared" si="1"/>
        <v>#N/A</v>
      </c>
    </row>
    <row r="13" spans="1:12" ht="15.95" customHeight="1">
      <c r="A13" s="23">
        <v>1</v>
      </c>
      <c r="B13" s="25">
        <v>2</v>
      </c>
      <c r="C13" s="26">
        <v>9</v>
      </c>
      <c r="D13" s="72" t="s">
        <v>169</v>
      </c>
      <c r="E13" s="72" t="s">
        <v>170</v>
      </c>
      <c r="F13" s="71"/>
      <c r="G13" s="71"/>
      <c r="H13" s="71"/>
      <c r="I13" s="71"/>
      <c r="J13" s="71"/>
      <c r="K13" s="27" t="e">
        <f t="shared" si="0"/>
        <v>#N/A</v>
      </c>
      <c r="L13" s="24" t="e">
        <f t="shared" si="1"/>
        <v>#N/A</v>
      </c>
    </row>
    <row r="14" spans="1:12" ht="15.95" customHeight="1">
      <c r="A14" s="23">
        <v>1</v>
      </c>
      <c r="B14" s="19">
        <v>2</v>
      </c>
      <c r="C14" s="20">
        <v>10</v>
      </c>
      <c r="D14" s="72" t="s">
        <v>171</v>
      </c>
      <c r="E14" s="72" t="s">
        <v>172</v>
      </c>
      <c r="F14" s="71"/>
      <c r="G14" s="71"/>
      <c r="H14" s="71"/>
      <c r="I14" s="71"/>
      <c r="J14" s="71"/>
      <c r="K14" s="21" t="e">
        <f t="shared" si="0"/>
        <v>#N/A</v>
      </c>
      <c r="L14" s="24" t="e">
        <f t="shared" si="1"/>
        <v>#N/A</v>
      </c>
    </row>
    <row r="15" spans="1:12" ht="15.95" customHeight="1">
      <c r="A15" s="23">
        <v>1</v>
      </c>
      <c r="B15" s="19">
        <v>2</v>
      </c>
      <c r="C15" s="20">
        <v>11</v>
      </c>
      <c r="D15" s="72" t="s">
        <v>173</v>
      </c>
      <c r="E15" s="72" t="s">
        <v>174</v>
      </c>
      <c r="F15" s="71"/>
      <c r="G15" s="71"/>
      <c r="H15" s="71"/>
      <c r="I15" s="71"/>
      <c r="J15" s="71"/>
      <c r="K15" s="21" t="e">
        <f t="shared" si="0"/>
        <v>#N/A</v>
      </c>
      <c r="L15" s="24" t="e">
        <f t="shared" si="1"/>
        <v>#N/A</v>
      </c>
    </row>
    <row r="16" spans="1:12" ht="15.95" customHeight="1">
      <c r="A16" s="23">
        <v>1</v>
      </c>
      <c r="B16" s="19">
        <v>2</v>
      </c>
      <c r="C16" s="20">
        <v>12</v>
      </c>
      <c r="D16" s="72" t="s">
        <v>175</v>
      </c>
      <c r="E16" s="72" t="s">
        <v>176</v>
      </c>
      <c r="F16" s="71"/>
      <c r="G16" s="71"/>
      <c r="H16" s="71"/>
      <c r="I16" s="71"/>
      <c r="J16" s="71"/>
      <c r="K16" s="21" t="e">
        <f t="shared" si="0"/>
        <v>#N/A</v>
      </c>
      <c r="L16" s="24" t="e">
        <f t="shared" si="1"/>
        <v>#N/A</v>
      </c>
    </row>
    <row r="17" spans="1:12" ht="15.95" customHeight="1">
      <c r="A17" s="23">
        <v>1</v>
      </c>
      <c r="B17" s="19">
        <v>2</v>
      </c>
      <c r="C17" s="20">
        <v>13</v>
      </c>
      <c r="D17" s="72" t="s">
        <v>177</v>
      </c>
      <c r="E17" s="72" t="s">
        <v>178</v>
      </c>
      <c r="F17" s="71"/>
      <c r="G17" s="71"/>
      <c r="H17" s="71"/>
      <c r="I17" s="71"/>
      <c r="J17" s="71"/>
      <c r="K17" s="21" t="e">
        <f t="shared" si="0"/>
        <v>#N/A</v>
      </c>
      <c r="L17" s="24" t="e">
        <f t="shared" si="1"/>
        <v>#N/A</v>
      </c>
    </row>
    <row r="18" spans="1:12" ht="15.95" customHeight="1">
      <c r="A18" s="23">
        <v>1</v>
      </c>
      <c r="B18" s="19">
        <v>2</v>
      </c>
      <c r="C18" s="20">
        <v>14</v>
      </c>
      <c r="D18" s="72" t="s">
        <v>179</v>
      </c>
      <c r="E18" s="72" t="s">
        <v>180</v>
      </c>
      <c r="F18" s="71"/>
      <c r="G18" s="71"/>
      <c r="H18" s="71"/>
      <c r="I18" s="71"/>
      <c r="J18" s="71"/>
      <c r="K18" s="21" t="e">
        <f t="shared" si="0"/>
        <v>#N/A</v>
      </c>
      <c r="L18" s="24" t="e">
        <f t="shared" si="1"/>
        <v>#N/A</v>
      </c>
    </row>
    <row r="19" spans="1:12" ht="15.95" customHeight="1">
      <c r="A19" s="23">
        <v>1</v>
      </c>
      <c r="B19" s="19">
        <v>2</v>
      </c>
      <c r="C19" s="20">
        <v>15</v>
      </c>
      <c r="D19" s="72" t="s">
        <v>181</v>
      </c>
      <c r="E19" s="72" t="s">
        <v>182</v>
      </c>
      <c r="F19" s="71"/>
      <c r="G19" s="71"/>
      <c r="H19" s="71"/>
      <c r="I19" s="71"/>
      <c r="J19" s="71"/>
      <c r="K19" s="21" t="e">
        <f t="shared" si="0"/>
        <v>#N/A</v>
      </c>
      <c r="L19" s="24" t="e">
        <f t="shared" si="1"/>
        <v>#N/A</v>
      </c>
    </row>
    <row r="20" spans="1:12" ht="15.95" customHeight="1">
      <c r="A20" s="23">
        <v>1</v>
      </c>
      <c r="B20" s="19">
        <v>2</v>
      </c>
      <c r="C20" s="20">
        <v>16</v>
      </c>
      <c r="D20" s="72" t="s">
        <v>183</v>
      </c>
      <c r="E20" s="72" t="s">
        <v>184</v>
      </c>
      <c r="F20" s="71"/>
      <c r="G20" s="71"/>
      <c r="H20" s="71"/>
      <c r="I20" s="71"/>
      <c r="J20" s="71"/>
      <c r="K20" s="21" t="e">
        <f t="shared" si="0"/>
        <v>#N/A</v>
      </c>
      <c r="L20" s="24" t="e">
        <f t="shared" si="1"/>
        <v>#N/A</v>
      </c>
    </row>
    <row r="21" spans="1:12" ht="15.95" customHeight="1">
      <c r="A21" s="23">
        <v>1</v>
      </c>
      <c r="B21" s="19">
        <v>2</v>
      </c>
      <c r="C21" s="20">
        <v>17</v>
      </c>
      <c r="D21" s="72" t="s">
        <v>185</v>
      </c>
      <c r="E21" s="72" t="s">
        <v>186</v>
      </c>
      <c r="F21" s="71"/>
      <c r="G21" s="71"/>
      <c r="H21" s="71"/>
      <c r="I21" s="71"/>
      <c r="J21" s="71"/>
      <c r="K21" s="21" t="e">
        <f t="shared" si="0"/>
        <v>#N/A</v>
      </c>
      <c r="L21" s="24" t="e">
        <f t="shared" si="1"/>
        <v>#N/A</v>
      </c>
    </row>
    <row r="22" spans="1:12" ht="15.95" customHeight="1">
      <c r="A22" s="23">
        <v>1</v>
      </c>
      <c r="B22" s="19">
        <v>2</v>
      </c>
      <c r="C22" s="20">
        <v>18</v>
      </c>
      <c r="D22" s="72" t="s">
        <v>187</v>
      </c>
      <c r="E22" s="72" t="s">
        <v>188</v>
      </c>
      <c r="F22" s="71"/>
      <c r="G22" s="71"/>
      <c r="H22" s="71"/>
      <c r="I22" s="71"/>
      <c r="J22" s="71"/>
      <c r="K22" s="21" t="e">
        <f t="shared" si="0"/>
        <v>#N/A</v>
      </c>
      <c r="L22" s="24" t="e">
        <f t="shared" si="1"/>
        <v>#N/A</v>
      </c>
    </row>
    <row r="23" spans="1:12" ht="15.95" customHeight="1">
      <c r="A23" s="23">
        <v>1</v>
      </c>
      <c r="B23" s="19">
        <v>2</v>
      </c>
      <c r="C23" s="20">
        <v>19</v>
      </c>
      <c r="D23" s="72" t="s">
        <v>189</v>
      </c>
      <c r="E23" s="72" t="s">
        <v>190</v>
      </c>
      <c r="F23" s="71"/>
      <c r="G23" s="71"/>
      <c r="H23" s="71"/>
      <c r="I23" s="71"/>
      <c r="J23" s="71"/>
      <c r="K23" s="21" t="e">
        <f t="shared" si="0"/>
        <v>#N/A</v>
      </c>
      <c r="L23" s="24" t="e">
        <f t="shared" si="1"/>
        <v>#N/A</v>
      </c>
    </row>
    <row r="24" spans="1:12" ht="15.95" customHeight="1">
      <c r="A24" s="23">
        <v>1</v>
      </c>
      <c r="B24" s="19">
        <v>2</v>
      </c>
      <c r="C24" s="20">
        <v>20</v>
      </c>
      <c r="D24" s="72" t="s">
        <v>191</v>
      </c>
      <c r="E24" s="72" t="s">
        <v>192</v>
      </c>
      <c r="F24" s="71"/>
      <c r="G24" s="71"/>
      <c r="H24" s="71"/>
      <c r="I24" s="71"/>
      <c r="J24" s="71"/>
      <c r="K24" s="21" t="e">
        <f t="shared" si="0"/>
        <v>#N/A</v>
      </c>
      <c r="L24" s="24" t="e">
        <f t="shared" si="1"/>
        <v>#N/A</v>
      </c>
    </row>
    <row r="25" spans="1:12" ht="15.95" customHeight="1">
      <c r="A25" s="23">
        <v>1</v>
      </c>
      <c r="B25" s="19">
        <v>2</v>
      </c>
      <c r="C25" s="20">
        <v>21</v>
      </c>
      <c r="D25" s="72" t="s">
        <v>193</v>
      </c>
      <c r="E25" s="72" t="s">
        <v>194</v>
      </c>
      <c r="F25" s="71"/>
      <c r="G25" s="71"/>
      <c r="H25" s="71"/>
      <c r="I25" s="71"/>
      <c r="J25" s="71"/>
      <c r="K25" s="21" t="e">
        <f t="shared" si="0"/>
        <v>#N/A</v>
      </c>
      <c r="L25" s="24" t="e">
        <f t="shared" si="1"/>
        <v>#N/A</v>
      </c>
    </row>
    <row r="26" spans="1:12" ht="18.75">
      <c r="A26" s="23">
        <v>1</v>
      </c>
      <c r="B26" s="19">
        <v>2</v>
      </c>
      <c r="C26" s="20">
        <v>22</v>
      </c>
      <c r="D26" s="72" t="s">
        <v>195</v>
      </c>
      <c r="E26" s="72" t="s">
        <v>196</v>
      </c>
      <c r="F26" s="71"/>
      <c r="G26" s="71"/>
      <c r="H26" s="71"/>
      <c r="I26" s="71"/>
      <c r="J26" s="71"/>
      <c r="K26" s="21" t="e">
        <f t="shared" ref="K26:K33" si="2">IF(J26="-","-",MODE(F26:J26))</f>
        <v>#N/A</v>
      </c>
      <c r="L26" s="24" t="e">
        <f t="shared" ref="L26:L33" si="3">IF(K26=3,"ดีเยี่ยม",IF(K26=2,"ดี",IF(K26=1,"พอใช้",IF(K26=0,"ปรับปรุง","-"))))</f>
        <v>#N/A</v>
      </c>
    </row>
    <row r="27" spans="1:12" ht="18.75">
      <c r="A27" s="23">
        <v>1</v>
      </c>
      <c r="B27" s="19">
        <v>2</v>
      </c>
      <c r="C27" s="20">
        <v>23</v>
      </c>
      <c r="D27" s="72" t="s">
        <v>197</v>
      </c>
      <c r="E27" s="72" t="s">
        <v>330</v>
      </c>
      <c r="F27" s="71"/>
      <c r="G27" s="71"/>
      <c r="H27" s="71"/>
      <c r="I27" s="71"/>
      <c r="J27" s="71"/>
      <c r="K27" s="21" t="e">
        <f t="shared" si="2"/>
        <v>#N/A</v>
      </c>
      <c r="L27" s="24" t="e">
        <f t="shared" si="3"/>
        <v>#N/A</v>
      </c>
    </row>
    <row r="28" spans="1:12" ht="18.75">
      <c r="A28" s="23">
        <v>1</v>
      </c>
      <c r="B28" s="19">
        <v>2</v>
      </c>
      <c r="C28" s="20">
        <v>24</v>
      </c>
      <c r="D28" s="72" t="s">
        <v>198</v>
      </c>
      <c r="E28" s="72" t="s">
        <v>331</v>
      </c>
      <c r="F28" s="71"/>
      <c r="G28" s="71"/>
      <c r="H28" s="71"/>
      <c r="I28" s="71"/>
      <c r="J28" s="71"/>
      <c r="K28" s="21" t="e">
        <f t="shared" si="2"/>
        <v>#N/A</v>
      </c>
      <c r="L28" s="24" t="e">
        <f t="shared" si="3"/>
        <v>#N/A</v>
      </c>
    </row>
    <row r="29" spans="1:12" ht="18.75">
      <c r="A29" s="23">
        <v>1</v>
      </c>
      <c r="B29" s="19">
        <v>2</v>
      </c>
      <c r="C29" s="20">
        <v>25</v>
      </c>
      <c r="D29" s="72" t="s">
        <v>199</v>
      </c>
      <c r="E29" s="72" t="s">
        <v>200</v>
      </c>
      <c r="F29" s="71"/>
      <c r="G29" s="71"/>
      <c r="H29" s="71"/>
      <c r="I29" s="71"/>
      <c r="J29" s="71"/>
      <c r="K29" s="21" t="e">
        <f t="shared" si="2"/>
        <v>#N/A</v>
      </c>
      <c r="L29" s="24" t="e">
        <f t="shared" si="3"/>
        <v>#N/A</v>
      </c>
    </row>
    <row r="30" spans="1:12" ht="18.75">
      <c r="A30" s="23">
        <v>1</v>
      </c>
      <c r="B30" s="19">
        <v>2</v>
      </c>
      <c r="C30" s="20">
        <v>26</v>
      </c>
      <c r="D30" s="72" t="s">
        <v>201</v>
      </c>
      <c r="E30" s="72" t="s">
        <v>202</v>
      </c>
      <c r="F30" s="71"/>
      <c r="G30" s="71"/>
      <c r="H30" s="71"/>
      <c r="I30" s="71"/>
      <c r="J30" s="71"/>
      <c r="K30" s="21" t="e">
        <f t="shared" si="2"/>
        <v>#N/A</v>
      </c>
      <c r="L30" s="24" t="e">
        <f t="shared" si="3"/>
        <v>#N/A</v>
      </c>
    </row>
    <row r="31" spans="1:12" ht="18.75">
      <c r="A31" s="23">
        <v>1</v>
      </c>
      <c r="B31" s="19">
        <v>2</v>
      </c>
      <c r="C31" s="20">
        <v>27</v>
      </c>
      <c r="D31" s="72" t="s">
        <v>203</v>
      </c>
      <c r="E31" s="72" t="s">
        <v>204</v>
      </c>
      <c r="F31" s="71"/>
      <c r="G31" s="71"/>
      <c r="H31" s="71"/>
      <c r="I31" s="71"/>
      <c r="J31" s="71"/>
      <c r="K31" s="21" t="e">
        <f t="shared" si="2"/>
        <v>#N/A</v>
      </c>
      <c r="L31" s="24" t="e">
        <f t="shared" si="3"/>
        <v>#N/A</v>
      </c>
    </row>
    <row r="32" spans="1:12" ht="18.75">
      <c r="A32" s="23">
        <v>1</v>
      </c>
      <c r="B32" s="19">
        <v>2</v>
      </c>
      <c r="C32" s="20">
        <v>28</v>
      </c>
      <c r="D32" s="72" t="s">
        <v>205</v>
      </c>
      <c r="E32" s="72" t="s">
        <v>206</v>
      </c>
      <c r="F32" s="71"/>
      <c r="G32" s="71"/>
      <c r="H32" s="71"/>
      <c r="I32" s="71"/>
      <c r="J32" s="71"/>
      <c r="K32" s="21" t="e">
        <f t="shared" si="2"/>
        <v>#N/A</v>
      </c>
      <c r="L32" s="24" t="e">
        <f t="shared" si="3"/>
        <v>#N/A</v>
      </c>
    </row>
    <row r="33" spans="1:12" ht="18.75">
      <c r="A33" s="23">
        <v>1</v>
      </c>
      <c r="B33" s="19">
        <v>2</v>
      </c>
      <c r="C33" s="20">
        <v>29</v>
      </c>
      <c r="D33" s="72" t="s">
        <v>207</v>
      </c>
      <c r="E33" s="72" t="s">
        <v>208</v>
      </c>
      <c r="F33" s="71"/>
      <c r="G33" s="71"/>
      <c r="H33" s="71"/>
      <c r="I33" s="71"/>
      <c r="J33" s="71"/>
      <c r="K33" s="21" t="e">
        <f t="shared" si="2"/>
        <v>#N/A</v>
      </c>
      <c r="L33" s="24" t="e">
        <f t="shared" si="3"/>
        <v>#N/A</v>
      </c>
    </row>
    <row r="34" spans="1:12" ht="18.75">
      <c r="A34" s="23">
        <v>1</v>
      </c>
      <c r="B34" s="19">
        <v>2</v>
      </c>
      <c r="C34" s="20">
        <v>30</v>
      </c>
      <c r="D34" s="72" t="s">
        <v>209</v>
      </c>
      <c r="E34" s="72" t="s">
        <v>210</v>
      </c>
      <c r="F34" s="71"/>
      <c r="G34" s="71"/>
      <c r="H34" s="71"/>
      <c r="I34" s="71"/>
      <c r="J34" s="71"/>
      <c r="K34" s="21" t="e">
        <f t="shared" ref="K34" si="4">IF(J34="-","-",MODE(F34:J34))</f>
        <v>#N/A</v>
      </c>
      <c r="L34" s="24" t="e">
        <f t="shared" ref="L34" si="5">IF(K34=3,"ดีเยี่ยม",IF(K34=2,"ดี",IF(K34=1,"พอใช้",IF(K34=0,"ปรับปรุง","-"))))</f>
        <v>#N/A</v>
      </c>
    </row>
  </sheetData>
  <sheetProtection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honeticPr fontId="18" type="noConversion"/>
  <pageMargins left="0.7" right="0.7" top="0.22" bottom="0.16" header="0.12" footer="0.12"/>
  <pageSetup paperSize="9" orientation="portrait" horizontalDpi="4294967293" verticalDpi="0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25F83-4819-46D0-8FE8-BAE4F9614DBA}">
  <dimension ref="A1:AC16"/>
  <sheetViews>
    <sheetView workbookViewId="0">
      <selection activeCell="L14" sqref="L14"/>
    </sheetView>
  </sheetViews>
  <sheetFormatPr defaultRowHeight="21"/>
  <cols>
    <col min="1" max="1" width="12.85546875" style="11" customWidth="1"/>
    <col min="2" max="11" width="7.28515625" style="11" customWidth="1"/>
    <col min="12" max="16384" width="9.140625" style="11"/>
  </cols>
  <sheetData>
    <row r="1" spans="1:29">
      <c r="A1" s="87" t="s">
        <v>324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73"/>
    </row>
    <row r="2" spans="1:29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4" spans="1:29" s="50" customFormat="1">
      <c r="A4" s="100" t="s">
        <v>57</v>
      </c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49"/>
      <c r="M4" s="46"/>
      <c r="N4" s="46"/>
      <c r="O4" s="46"/>
      <c r="P4" s="46"/>
      <c r="Q4" s="46"/>
      <c r="R4" s="46"/>
      <c r="S4" s="46"/>
      <c r="T4" s="46"/>
      <c r="U4" s="46"/>
      <c r="V4" s="46"/>
      <c r="W4" s="49"/>
      <c r="X4" s="46"/>
      <c r="Y4" s="46"/>
      <c r="Z4" s="46"/>
      <c r="AA4" s="46"/>
      <c r="AB4" s="46"/>
      <c r="AC4" s="49"/>
    </row>
    <row r="5" spans="1:29" s="50" customFormat="1">
      <c r="A5" s="54" t="s">
        <v>58</v>
      </c>
      <c r="B5" s="101" t="s">
        <v>59</v>
      </c>
      <c r="C5" s="101"/>
      <c r="D5" s="98" t="s">
        <v>60</v>
      </c>
      <c r="E5" s="98"/>
      <c r="F5" s="98" t="s">
        <v>61</v>
      </c>
      <c r="G5" s="98"/>
      <c r="H5" s="98" t="s">
        <v>62</v>
      </c>
      <c r="I5" s="98"/>
      <c r="J5" s="98" t="s">
        <v>63</v>
      </c>
      <c r="K5" s="98"/>
      <c r="L5" s="47"/>
      <c r="M5" s="47"/>
      <c r="N5" s="47"/>
      <c r="O5" s="47"/>
      <c r="P5" s="47"/>
      <c r="Q5" s="47"/>
      <c r="R5" s="47"/>
      <c r="S5" s="47"/>
      <c r="T5" s="47"/>
      <c r="U5" s="47"/>
      <c r="V5" s="47"/>
      <c r="W5" s="47"/>
    </row>
    <row r="6" spans="1:29" s="50" customFormat="1">
      <c r="A6" s="56" t="s">
        <v>70</v>
      </c>
      <c r="B6" s="57">
        <f>COUNTIF('student m.1.2'!$F$5:$F$40,3)</f>
        <v>0</v>
      </c>
      <c r="C6" s="57" t="s">
        <v>15</v>
      </c>
      <c r="D6" s="57">
        <f>COUNTIF('student m.1.2'!$G$5:$G$40,3)</f>
        <v>0</v>
      </c>
      <c r="E6" s="57" t="s">
        <v>15</v>
      </c>
      <c r="F6" s="57">
        <f>COUNTIF('student m.1.2'!$H$5:$H$40,3)</f>
        <v>0</v>
      </c>
      <c r="G6" s="57" t="s">
        <v>15</v>
      </c>
      <c r="H6" s="57">
        <f>COUNTIF('student m.1.2'!$I$5:$I$40,3)</f>
        <v>0</v>
      </c>
      <c r="I6" s="57" t="s">
        <v>15</v>
      </c>
      <c r="J6" s="57">
        <f>COUNTIF('student m.1.2'!$J$5:$J$40,3)</f>
        <v>0</v>
      </c>
      <c r="K6" s="57" t="s">
        <v>15</v>
      </c>
      <c r="L6" s="48"/>
      <c r="M6" s="102"/>
      <c r="N6" s="103"/>
      <c r="O6" s="51"/>
      <c r="P6" s="102"/>
      <c r="Q6" s="103"/>
      <c r="R6" s="47"/>
      <c r="S6" s="102"/>
      <c r="T6" s="103"/>
      <c r="U6" s="49"/>
      <c r="V6" s="104"/>
      <c r="W6" s="103"/>
    </row>
    <row r="7" spans="1:29" s="50" customFormat="1">
      <c r="A7" s="56" t="s">
        <v>71</v>
      </c>
      <c r="B7" s="57">
        <f>COUNTIF('student m.1.2'!$F$5:$F$40,2)</f>
        <v>0</v>
      </c>
      <c r="C7" s="57" t="s">
        <v>15</v>
      </c>
      <c r="D7" s="57">
        <f>COUNTIF('student m.1.2'!$G$5:$G$40,2)</f>
        <v>0</v>
      </c>
      <c r="E7" s="57" t="s">
        <v>15</v>
      </c>
      <c r="F7" s="57">
        <f>COUNTIF('student m.1.2'!$H$5:$H$40,2)</f>
        <v>0</v>
      </c>
      <c r="G7" s="57" t="s">
        <v>15</v>
      </c>
      <c r="H7" s="57">
        <f>COUNTIF('student m.1.2'!$I$5:$I$40,2)</f>
        <v>0</v>
      </c>
      <c r="I7" s="57" t="s">
        <v>15</v>
      </c>
      <c r="J7" s="57">
        <f>COUNTIF('student m.1.2'!$J$5:$J$40,2)</f>
        <v>0</v>
      </c>
      <c r="K7" s="57" t="s">
        <v>15</v>
      </c>
      <c r="L7" s="52"/>
      <c r="M7" s="49"/>
      <c r="N7" s="49"/>
      <c r="O7" s="51"/>
      <c r="P7" s="49"/>
      <c r="Q7" s="49"/>
      <c r="R7" s="47"/>
      <c r="S7" s="49"/>
      <c r="T7" s="49"/>
      <c r="U7" s="49"/>
      <c r="V7" s="53"/>
      <c r="W7" s="53"/>
    </row>
    <row r="8" spans="1:29" s="50" customFormat="1">
      <c r="A8" s="56" t="s">
        <v>72</v>
      </c>
      <c r="B8" s="57">
        <f>COUNTIF('student m.1.2'!$F$5:$F$40,1)</f>
        <v>0</v>
      </c>
      <c r="C8" s="57" t="s">
        <v>15</v>
      </c>
      <c r="D8" s="57">
        <f>COUNTIF('student m.1.2'!$G$5:$G$40,1)</f>
        <v>0</v>
      </c>
      <c r="E8" s="57" t="s">
        <v>15</v>
      </c>
      <c r="F8" s="57">
        <f>COUNTIF('student m.1.2'!$H$5:$H$40,1)</f>
        <v>0</v>
      </c>
      <c r="G8" s="57" t="s">
        <v>15</v>
      </c>
      <c r="H8" s="57">
        <f>COUNTIF('student m.1.2'!$I$5:$I$40,1)</f>
        <v>0</v>
      </c>
      <c r="I8" s="57" t="s">
        <v>15</v>
      </c>
      <c r="J8" s="57">
        <f>COUNTIF('student m.1.2'!$J$5:$J$40,1)</f>
        <v>0</v>
      </c>
      <c r="K8" s="57" t="s">
        <v>15</v>
      </c>
      <c r="L8" s="52"/>
      <c r="M8" s="102"/>
      <c r="N8" s="103"/>
      <c r="O8" s="51"/>
      <c r="P8" s="102"/>
      <c r="Q8" s="103"/>
      <c r="R8" s="47"/>
      <c r="S8" s="102"/>
      <c r="T8" s="103"/>
      <c r="U8" s="49"/>
      <c r="V8" s="104"/>
      <c r="W8" s="103"/>
    </row>
    <row r="9" spans="1:29" s="50" customFormat="1">
      <c r="A9" s="56" t="s">
        <v>73</v>
      </c>
      <c r="B9" s="57">
        <f>COUNTIF('student m.1.2'!$F$5:$F$40,0)</f>
        <v>0</v>
      </c>
      <c r="C9" s="57" t="s">
        <v>15</v>
      </c>
      <c r="D9" s="57">
        <f>COUNTIF('student m.1.2'!$G$5:$G$40,0)</f>
        <v>0</v>
      </c>
      <c r="E9" s="57" t="s">
        <v>15</v>
      </c>
      <c r="F9" s="57">
        <f>COUNTIF('student m.1.2'!$H$5:$H$40,0)</f>
        <v>0</v>
      </c>
      <c r="G9" s="57" t="s">
        <v>15</v>
      </c>
      <c r="H9" s="57">
        <f>COUNTIF('student m.1.2'!$I$5:$I$40,0)</f>
        <v>0</v>
      </c>
      <c r="I9" s="57" t="s">
        <v>15</v>
      </c>
      <c r="J9" s="57">
        <f>COUNTIF('student m.1.2'!$J$5:$J$40,0)</f>
        <v>0</v>
      </c>
      <c r="K9" s="57" t="s">
        <v>15</v>
      </c>
      <c r="L9" s="52"/>
      <c r="M9" s="49"/>
      <c r="N9" s="49"/>
      <c r="O9" s="51"/>
      <c r="P9" s="49"/>
      <c r="Q9" s="49"/>
      <c r="R9" s="47"/>
      <c r="S9" s="49"/>
      <c r="T9" s="49"/>
      <c r="U9" s="49"/>
      <c r="V9" s="53"/>
      <c r="W9" s="53"/>
    </row>
    <row r="10" spans="1:29" s="50" customFormat="1">
      <c r="A10" s="49"/>
      <c r="B10" s="47"/>
      <c r="C10" s="52"/>
      <c r="D10" s="49"/>
      <c r="E10" s="49"/>
      <c r="F10" s="49"/>
      <c r="G10" s="51"/>
      <c r="H10" s="49"/>
      <c r="I10" s="49"/>
      <c r="J10" s="49"/>
      <c r="K10" s="49"/>
      <c r="L10" s="47"/>
      <c r="M10" s="49"/>
      <c r="N10" s="49"/>
      <c r="O10" s="49"/>
      <c r="P10" s="49"/>
      <c r="Q10" s="53"/>
      <c r="R10" s="52"/>
      <c r="S10" s="102"/>
      <c r="T10" s="103"/>
      <c r="U10" s="51"/>
      <c r="V10" s="102"/>
      <c r="W10" s="103"/>
      <c r="X10" s="47"/>
      <c r="Y10" s="102"/>
      <c r="Z10" s="103"/>
      <c r="AA10" s="49"/>
      <c r="AB10" s="104"/>
      <c r="AC10" s="103"/>
    </row>
    <row r="11" spans="1:29" s="50" customFormat="1">
      <c r="A11" s="47"/>
      <c r="B11" s="47"/>
      <c r="C11" s="47"/>
      <c r="D11" s="47"/>
      <c r="E11" s="47"/>
      <c r="F11" s="47"/>
      <c r="G11" s="52"/>
      <c r="H11" s="49"/>
      <c r="I11" s="49"/>
      <c r="J11" s="51"/>
      <c r="K11" s="49"/>
      <c r="L11" s="49"/>
      <c r="M11" s="47"/>
      <c r="N11" s="49"/>
      <c r="O11" s="49"/>
      <c r="P11" s="49"/>
      <c r="Q11" s="53"/>
      <c r="R11" s="53"/>
    </row>
    <row r="12" spans="1:29" s="50" customFormat="1">
      <c r="A12" s="98" t="s">
        <v>69</v>
      </c>
      <c r="B12" s="98" t="s">
        <v>68</v>
      </c>
      <c r="C12" s="98"/>
      <c r="D12" s="98"/>
      <c r="E12" s="98"/>
      <c r="F12" s="98"/>
      <c r="G12" s="98"/>
      <c r="H12" s="98"/>
      <c r="I12" s="98"/>
      <c r="J12" s="52"/>
      <c r="K12" s="52"/>
      <c r="L12" s="52"/>
      <c r="M12" s="52"/>
      <c r="N12" s="52"/>
      <c r="O12" s="52"/>
      <c r="P12" s="52"/>
      <c r="Q12" s="52"/>
      <c r="R12" s="52"/>
    </row>
    <row r="13" spans="1:29" s="50" customFormat="1">
      <c r="A13" s="98"/>
      <c r="B13" s="105" t="s">
        <v>64</v>
      </c>
      <c r="C13" s="105"/>
      <c r="D13" s="105" t="s">
        <v>65</v>
      </c>
      <c r="E13" s="105"/>
      <c r="F13" s="105" t="s">
        <v>66</v>
      </c>
      <c r="G13" s="105"/>
      <c r="H13" s="105" t="s">
        <v>67</v>
      </c>
      <c r="I13" s="105"/>
    </row>
    <row r="14" spans="1:29" s="50" customFormat="1">
      <c r="A14" s="45">
        <f>COUNTA('student m.1.2'!L5:L40)</f>
        <v>30</v>
      </c>
      <c r="B14" s="98">
        <f>COUNTIF('student m.1.2'!$K$5:$K$40,3)</f>
        <v>0</v>
      </c>
      <c r="C14" s="98"/>
      <c r="D14" s="98">
        <f>COUNTIF('student m.1.2'!$K$5:$K$40,2)</f>
        <v>0</v>
      </c>
      <c r="E14" s="98"/>
      <c r="F14" s="98">
        <f>COUNTIF('student m.1.2'!$K$5:$K$40,1)</f>
        <v>0</v>
      </c>
      <c r="G14" s="98"/>
      <c r="H14" s="98">
        <f>COUNTIF('student m.1.2'!$K$5:$K$40,0)</f>
        <v>0</v>
      </c>
      <c r="I14" s="98"/>
    </row>
    <row r="15" spans="1:29" s="50" customFormat="1">
      <c r="A15" s="55" t="s">
        <v>16</v>
      </c>
      <c r="B15" s="99">
        <f>(B14*100)/$A$14</f>
        <v>0</v>
      </c>
      <c r="C15" s="99"/>
      <c r="D15" s="99">
        <f t="shared" ref="D15" si="0">(D14*100)/$A$14</f>
        <v>0</v>
      </c>
      <c r="E15" s="99"/>
      <c r="F15" s="99">
        <f t="shared" ref="F15" si="1">(F14*100)/$A$14</f>
        <v>0</v>
      </c>
      <c r="G15" s="99"/>
      <c r="H15" s="99">
        <f t="shared" ref="H15" si="2">(H14*100)/$A$14</f>
        <v>0</v>
      </c>
      <c r="I15" s="99"/>
    </row>
    <row r="16" spans="1:29" s="50" customFormat="1">
      <c r="B16" s="97"/>
      <c r="C16" s="97"/>
    </row>
  </sheetData>
  <sheetProtection sheet="1" objects="1" scenarios="1"/>
  <mergeCells count="35">
    <mergeCell ref="J5:K5"/>
    <mergeCell ref="M6:N6"/>
    <mergeCell ref="P6:Q6"/>
    <mergeCell ref="S6:T6"/>
    <mergeCell ref="V6:W6"/>
    <mergeCell ref="M8:N8"/>
    <mergeCell ref="P8:Q8"/>
    <mergeCell ref="S8:T8"/>
    <mergeCell ref="V8:W8"/>
    <mergeCell ref="S10:T10"/>
    <mergeCell ref="V10:W10"/>
    <mergeCell ref="Y10:Z10"/>
    <mergeCell ref="AB10:AC10"/>
    <mergeCell ref="A12:A13"/>
    <mergeCell ref="B12:I12"/>
    <mergeCell ref="B13:C13"/>
    <mergeCell ref="D13:E13"/>
    <mergeCell ref="F13:G13"/>
    <mergeCell ref="H13:I13"/>
    <mergeCell ref="A1:K1"/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  <mergeCell ref="A2:K2"/>
    <mergeCell ref="A4:K4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3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509AFA-906E-44CF-AA83-B616AD1728A1}">
  <dimension ref="A1:L34"/>
  <sheetViews>
    <sheetView workbookViewId="0">
      <selection activeCell="O28" sqref="O28"/>
    </sheetView>
  </sheetViews>
  <sheetFormatPr defaultColWidth="14.42578125" defaultRowHeight="15"/>
  <cols>
    <col min="1" max="1" width="5" style="18" customWidth="1"/>
    <col min="2" max="2" width="5.85546875" style="18" customWidth="1"/>
    <col min="3" max="3" width="6" style="28" customWidth="1"/>
    <col min="4" max="4" width="9.28515625" style="28" customWidth="1"/>
    <col min="5" max="5" width="27.140625" style="18" customWidth="1"/>
    <col min="6" max="6" width="3.7109375" style="28" customWidth="1"/>
    <col min="7" max="10" width="3.5703125" style="28" customWidth="1"/>
    <col min="11" max="11" width="5.7109375" style="28" customWidth="1"/>
    <col min="12" max="12" width="7.42578125" style="28" customWidth="1"/>
    <col min="13" max="16384" width="14.42578125" style="18"/>
  </cols>
  <sheetData>
    <row r="1" spans="1:12" ht="29.25" customHeight="1">
      <c r="A1" s="81" t="s">
        <v>325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19.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81.75" customHeight="1">
      <c r="A3" s="82" t="s">
        <v>56</v>
      </c>
      <c r="B3" s="82" t="s">
        <v>4</v>
      </c>
      <c r="C3" s="85" t="s">
        <v>6</v>
      </c>
      <c r="D3" s="82" t="s">
        <v>5</v>
      </c>
      <c r="E3" s="86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0" t="s">
        <v>12</v>
      </c>
      <c r="K3" s="82" t="s">
        <v>13</v>
      </c>
      <c r="L3" s="82" t="s">
        <v>14</v>
      </c>
    </row>
    <row r="4" spans="1:12" ht="15" customHeight="1">
      <c r="A4" s="84"/>
      <c r="B4" s="84"/>
      <c r="C4" s="83"/>
      <c r="D4" s="83"/>
      <c r="E4" s="84"/>
      <c r="F4" s="31">
        <v>3</v>
      </c>
      <c r="G4" s="31">
        <v>3</v>
      </c>
      <c r="H4" s="31">
        <v>3</v>
      </c>
      <c r="I4" s="31">
        <v>3</v>
      </c>
      <c r="J4" s="31">
        <v>3</v>
      </c>
      <c r="K4" s="83"/>
      <c r="L4" s="83"/>
    </row>
    <row r="5" spans="1:12" ht="15.95" customHeight="1">
      <c r="A5" s="23">
        <v>1</v>
      </c>
      <c r="B5" s="23">
        <v>3</v>
      </c>
      <c r="C5" s="70">
        <v>1</v>
      </c>
      <c r="D5" s="72" t="s">
        <v>211</v>
      </c>
      <c r="E5" s="72" t="s">
        <v>212</v>
      </c>
      <c r="F5" s="71"/>
      <c r="G5" s="71"/>
      <c r="H5" s="71"/>
      <c r="I5" s="71"/>
      <c r="J5" s="71"/>
      <c r="K5" s="24" t="e">
        <f>IF(J5="-","-",MODE(F5:J5))</f>
        <v>#N/A</v>
      </c>
      <c r="L5" s="24" t="e">
        <f>IF(K5=3,"ดีเยี่ยม",IF(K5=2,"ดี",IF(K5=1,"พอใช้",IF(K5=0,"ปรับปรุง","-"))))</f>
        <v>#N/A</v>
      </c>
    </row>
    <row r="6" spans="1:12" ht="15.95" customHeight="1">
      <c r="A6" s="23">
        <v>1</v>
      </c>
      <c r="B6" s="23">
        <v>3</v>
      </c>
      <c r="C6" s="70">
        <v>2</v>
      </c>
      <c r="D6" s="72" t="s">
        <v>213</v>
      </c>
      <c r="E6" s="72" t="s">
        <v>214</v>
      </c>
      <c r="F6" s="71"/>
      <c r="G6" s="71"/>
      <c r="H6" s="71"/>
      <c r="I6" s="71"/>
      <c r="J6" s="71"/>
      <c r="K6" s="24" t="e">
        <f t="shared" ref="K6:K27" si="0">IF(J6="-","-",MODE(F6:J6))</f>
        <v>#N/A</v>
      </c>
      <c r="L6" s="24" t="e">
        <f t="shared" ref="L6:L27" si="1">IF(K6=3,"ดีเยี่ยม",IF(K6=2,"ดี",IF(K6=1,"พอใช้",IF(K6=0,"ปรับปรุง","-"))))</f>
        <v>#N/A</v>
      </c>
    </row>
    <row r="7" spans="1:12" ht="15.95" customHeight="1">
      <c r="A7" s="23">
        <v>1</v>
      </c>
      <c r="B7" s="23">
        <v>3</v>
      </c>
      <c r="C7" s="70">
        <v>3</v>
      </c>
      <c r="D7" s="72" t="s">
        <v>91</v>
      </c>
      <c r="E7" s="72" t="s">
        <v>215</v>
      </c>
      <c r="F7" s="71"/>
      <c r="G7" s="71"/>
      <c r="H7" s="71"/>
      <c r="I7" s="71"/>
      <c r="J7" s="71"/>
      <c r="K7" s="24" t="e">
        <f t="shared" si="0"/>
        <v>#N/A</v>
      </c>
      <c r="L7" s="24" t="e">
        <f t="shared" si="1"/>
        <v>#N/A</v>
      </c>
    </row>
    <row r="8" spans="1:12" ht="15.95" customHeight="1">
      <c r="A8" s="23">
        <v>1</v>
      </c>
      <c r="B8" s="23">
        <v>3</v>
      </c>
      <c r="C8" s="70">
        <v>4</v>
      </c>
      <c r="D8" s="72" t="s">
        <v>216</v>
      </c>
      <c r="E8" s="72" t="s">
        <v>217</v>
      </c>
      <c r="F8" s="71"/>
      <c r="G8" s="71"/>
      <c r="H8" s="71"/>
      <c r="I8" s="71"/>
      <c r="J8" s="71"/>
      <c r="K8" s="24" t="e">
        <f t="shared" si="0"/>
        <v>#N/A</v>
      </c>
      <c r="L8" s="24" t="e">
        <f t="shared" si="1"/>
        <v>#N/A</v>
      </c>
    </row>
    <row r="9" spans="1:12" ht="15.95" customHeight="1">
      <c r="A9" s="23">
        <v>1</v>
      </c>
      <c r="B9" s="23">
        <v>3</v>
      </c>
      <c r="C9" s="70">
        <v>5</v>
      </c>
      <c r="D9" s="72" t="s">
        <v>218</v>
      </c>
      <c r="E9" s="72" t="s">
        <v>219</v>
      </c>
      <c r="F9" s="71"/>
      <c r="G9" s="71"/>
      <c r="H9" s="71"/>
      <c r="I9" s="71"/>
      <c r="J9" s="71"/>
      <c r="K9" s="24" t="e">
        <f t="shared" si="0"/>
        <v>#N/A</v>
      </c>
      <c r="L9" s="24" t="e">
        <f t="shared" si="1"/>
        <v>#N/A</v>
      </c>
    </row>
    <row r="10" spans="1:12" ht="15.95" customHeight="1">
      <c r="A10" s="23">
        <v>1</v>
      </c>
      <c r="B10" s="23">
        <v>3</v>
      </c>
      <c r="C10" s="70">
        <v>6</v>
      </c>
      <c r="D10" s="72" t="s">
        <v>220</v>
      </c>
      <c r="E10" s="72" t="s">
        <v>221</v>
      </c>
      <c r="F10" s="71"/>
      <c r="G10" s="71"/>
      <c r="H10" s="71"/>
      <c r="I10" s="71"/>
      <c r="J10" s="71"/>
      <c r="K10" s="24" t="e">
        <f t="shared" si="0"/>
        <v>#N/A</v>
      </c>
      <c r="L10" s="24" t="e">
        <f t="shared" si="1"/>
        <v>#N/A</v>
      </c>
    </row>
    <row r="11" spans="1:12" ht="15.95" customHeight="1">
      <c r="A11" s="23">
        <v>1</v>
      </c>
      <c r="B11" s="23">
        <v>3</v>
      </c>
      <c r="C11" s="70">
        <v>7</v>
      </c>
      <c r="D11" s="72" t="s">
        <v>222</v>
      </c>
      <c r="E11" s="72" t="s">
        <v>223</v>
      </c>
      <c r="F11" s="71"/>
      <c r="G11" s="71"/>
      <c r="H11" s="71"/>
      <c r="I11" s="71"/>
      <c r="J11" s="71"/>
      <c r="K11" s="24" t="e">
        <f t="shared" si="0"/>
        <v>#N/A</v>
      </c>
      <c r="L11" s="24" t="e">
        <f t="shared" si="1"/>
        <v>#N/A</v>
      </c>
    </row>
    <row r="12" spans="1:12" ht="15.95" customHeight="1">
      <c r="A12" s="23">
        <v>1</v>
      </c>
      <c r="B12" s="25">
        <v>3</v>
      </c>
      <c r="C12" s="26">
        <v>8</v>
      </c>
      <c r="D12" s="72" t="s">
        <v>224</v>
      </c>
      <c r="E12" s="72" t="s">
        <v>225</v>
      </c>
      <c r="F12" s="71"/>
      <c r="G12" s="71"/>
      <c r="H12" s="71"/>
      <c r="I12" s="71"/>
      <c r="J12" s="71"/>
      <c r="K12" s="27" t="e">
        <f t="shared" si="0"/>
        <v>#N/A</v>
      </c>
      <c r="L12" s="24" t="e">
        <f t="shared" si="1"/>
        <v>#N/A</v>
      </c>
    </row>
    <row r="13" spans="1:12" ht="15.95" customHeight="1">
      <c r="A13" s="23">
        <v>1</v>
      </c>
      <c r="B13" s="19">
        <v>3</v>
      </c>
      <c r="C13" s="20">
        <v>9</v>
      </c>
      <c r="D13" s="72" t="s">
        <v>226</v>
      </c>
      <c r="E13" s="72" t="s">
        <v>227</v>
      </c>
      <c r="F13" s="71"/>
      <c r="G13" s="71"/>
      <c r="H13" s="71"/>
      <c r="I13" s="71"/>
      <c r="J13" s="71"/>
      <c r="K13" s="21" t="e">
        <f t="shared" si="0"/>
        <v>#N/A</v>
      </c>
      <c r="L13" s="24" t="e">
        <f t="shared" si="1"/>
        <v>#N/A</v>
      </c>
    </row>
    <row r="14" spans="1:12" ht="15.95" customHeight="1">
      <c r="A14" s="23">
        <v>1</v>
      </c>
      <c r="B14" s="19">
        <v>3</v>
      </c>
      <c r="C14" s="20">
        <v>10</v>
      </c>
      <c r="D14" s="72" t="s">
        <v>228</v>
      </c>
      <c r="E14" s="72" t="s">
        <v>229</v>
      </c>
      <c r="F14" s="71"/>
      <c r="G14" s="71"/>
      <c r="H14" s="71"/>
      <c r="I14" s="71"/>
      <c r="J14" s="71"/>
      <c r="K14" s="21" t="e">
        <f t="shared" si="0"/>
        <v>#N/A</v>
      </c>
      <c r="L14" s="24" t="e">
        <f t="shared" si="1"/>
        <v>#N/A</v>
      </c>
    </row>
    <row r="15" spans="1:12" ht="15.95" customHeight="1">
      <c r="A15" s="23">
        <v>1</v>
      </c>
      <c r="B15" s="19">
        <v>3</v>
      </c>
      <c r="C15" s="20">
        <v>11</v>
      </c>
      <c r="D15" s="72" t="s">
        <v>230</v>
      </c>
      <c r="E15" s="72" t="s">
        <v>231</v>
      </c>
      <c r="F15" s="71"/>
      <c r="G15" s="71"/>
      <c r="H15" s="71"/>
      <c r="I15" s="71"/>
      <c r="J15" s="71"/>
      <c r="K15" s="21" t="e">
        <f t="shared" si="0"/>
        <v>#N/A</v>
      </c>
      <c r="L15" s="24" t="e">
        <f t="shared" si="1"/>
        <v>#N/A</v>
      </c>
    </row>
    <row r="16" spans="1:12" ht="15.95" customHeight="1">
      <c r="A16" s="23">
        <v>1</v>
      </c>
      <c r="B16" s="19">
        <v>3</v>
      </c>
      <c r="C16" s="20">
        <v>12</v>
      </c>
      <c r="D16" s="72" t="s">
        <v>232</v>
      </c>
      <c r="E16" s="72" t="s">
        <v>233</v>
      </c>
      <c r="F16" s="71"/>
      <c r="G16" s="71"/>
      <c r="H16" s="71"/>
      <c r="I16" s="71"/>
      <c r="J16" s="71"/>
      <c r="K16" s="21" t="e">
        <f t="shared" si="0"/>
        <v>#N/A</v>
      </c>
      <c r="L16" s="24" t="e">
        <f t="shared" si="1"/>
        <v>#N/A</v>
      </c>
    </row>
    <row r="17" spans="1:12" ht="15.95" customHeight="1">
      <c r="A17" s="23">
        <v>1</v>
      </c>
      <c r="B17" s="19">
        <v>3</v>
      </c>
      <c r="C17" s="20">
        <v>13</v>
      </c>
      <c r="D17" s="72" t="s">
        <v>234</v>
      </c>
      <c r="E17" s="72" t="s">
        <v>235</v>
      </c>
      <c r="F17" s="71"/>
      <c r="G17" s="71"/>
      <c r="H17" s="71"/>
      <c r="I17" s="71"/>
      <c r="J17" s="71"/>
      <c r="K17" s="21" t="e">
        <f t="shared" si="0"/>
        <v>#N/A</v>
      </c>
      <c r="L17" s="24" t="e">
        <f t="shared" si="1"/>
        <v>#N/A</v>
      </c>
    </row>
    <row r="18" spans="1:12" ht="15.95" customHeight="1">
      <c r="A18" s="23">
        <v>1</v>
      </c>
      <c r="B18" s="19">
        <v>3</v>
      </c>
      <c r="C18" s="20">
        <v>14</v>
      </c>
      <c r="D18" s="72" t="s">
        <v>236</v>
      </c>
      <c r="E18" s="72" t="s">
        <v>237</v>
      </c>
      <c r="F18" s="71"/>
      <c r="G18" s="71"/>
      <c r="H18" s="71"/>
      <c r="I18" s="71"/>
      <c r="J18" s="71"/>
      <c r="K18" s="21" t="e">
        <f t="shared" si="0"/>
        <v>#N/A</v>
      </c>
      <c r="L18" s="24" t="e">
        <f t="shared" si="1"/>
        <v>#N/A</v>
      </c>
    </row>
    <row r="19" spans="1:12" ht="15.95" customHeight="1">
      <c r="A19" s="23">
        <v>1</v>
      </c>
      <c r="B19" s="19">
        <v>3</v>
      </c>
      <c r="C19" s="20">
        <v>15</v>
      </c>
      <c r="D19" s="72" t="s">
        <v>238</v>
      </c>
      <c r="E19" s="72" t="s">
        <v>239</v>
      </c>
      <c r="F19" s="71"/>
      <c r="G19" s="71"/>
      <c r="H19" s="71"/>
      <c r="I19" s="71"/>
      <c r="J19" s="71"/>
      <c r="K19" s="21" t="e">
        <f t="shared" si="0"/>
        <v>#N/A</v>
      </c>
      <c r="L19" s="24" t="e">
        <f t="shared" si="1"/>
        <v>#N/A</v>
      </c>
    </row>
    <row r="20" spans="1:12" ht="15.95" customHeight="1">
      <c r="A20" s="23">
        <v>1</v>
      </c>
      <c r="B20" s="19">
        <v>3</v>
      </c>
      <c r="C20" s="20">
        <v>16</v>
      </c>
      <c r="D20" s="72" t="s">
        <v>240</v>
      </c>
      <c r="E20" s="72" t="s">
        <v>241</v>
      </c>
      <c r="F20" s="71"/>
      <c r="G20" s="71"/>
      <c r="H20" s="71"/>
      <c r="I20" s="71"/>
      <c r="J20" s="71"/>
      <c r="K20" s="21" t="e">
        <f t="shared" si="0"/>
        <v>#N/A</v>
      </c>
      <c r="L20" s="24" t="e">
        <f t="shared" si="1"/>
        <v>#N/A</v>
      </c>
    </row>
    <row r="21" spans="1:12" ht="15.95" customHeight="1">
      <c r="A21" s="23">
        <v>1</v>
      </c>
      <c r="B21" s="19">
        <v>3</v>
      </c>
      <c r="C21" s="20">
        <v>17</v>
      </c>
      <c r="D21" s="72" t="s">
        <v>242</v>
      </c>
      <c r="E21" s="72" t="s">
        <v>243</v>
      </c>
      <c r="F21" s="71"/>
      <c r="G21" s="71"/>
      <c r="H21" s="71"/>
      <c r="I21" s="71"/>
      <c r="J21" s="71"/>
      <c r="K21" s="21" t="e">
        <f t="shared" si="0"/>
        <v>#N/A</v>
      </c>
      <c r="L21" s="24" t="e">
        <f t="shared" si="1"/>
        <v>#N/A</v>
      </c>
    </row>
    <row r="22" spans="1:12" ht="15.95" customHeight="1">
      <c r="A22" s="23">
        <v>1</v>
      </c>
      <c r="B22" s="19">
        <v>3</v>
      </c>
      <c r="C22" s="20">
        <v>18</v>
      </c>
      <c r="D22" s="72" t="s">
        <v>244</v>
      </c>
      <c r="E22" s="72" t="s">
        <v>245</v>
      </c>
      <c r="F22" s="71"/>
      <c r="G22" s="71"/>
      <c r="H22" s="71"/>
      <c r="I22" s="71"/>
      <c r="J22" s="71"/>
      <c r="K22" s="21" t="e">
        <f t="shared" si="0"/>
        <v>#N/A</v>
      </c>
      <c r="L22" s="24" t="e">
        <f t="shared" si="1"/>
        <v>#N/A</v>
      </c>
    </row>
    <row r="23" spans="1:12" ht="15.95" customHeight="1">
      <c r="A23" s="23">
        <v>1</v>
      </c>
      <c r="B23" s="19">
        <v>3</v>
      </c>
      <c r="C23" s="20">
        <v>19</v>
      </c>
      <c r="D23" s="72" t="s">
        <v>246</v>
      </c>
      <c r="E23" s="72" t="s">
        <v>247</v>
      </c>
      <c r="F23" s="71"/>
      <c r="G23" s="71"/>
      <c r="H23" s="71"/>
      <c r="I23" s="71"/>
      <c r="J23" s="71"/>
      <c r="K23" s="21" t="e">
        <f t="shared" si="0"/>
        <v>#N/A</v>
      </c>
      <c r="L23" s="24" t="e">
        <f t="shared" si="1"/>
        <v>#N/A</v>
      </c>
    </row>
    <row r="24" spans="1:12" ht="15.95" customHeight="1">
      <c r="A24" s="23">
        <v>1</v>
      </c>
      <c r="B24" s="19">
        <v>3</v>
      </c>
      <c r="C24" s="20">
        <v>20</v>
      </c>
      <c r="D24" s="72" t="s">
        <v>248</v>
      </c>
      <c r="E24" s="72" t="s">
        <v>249</v>
      </c>
      <c r="F24" s="71"/>
      <c r="G24" s="71"/>
      <c r="H24" s="71"/>
      <c r="I24" s="71"/>
      <c r="J24" s="71"/>
      <c r="K24" s="21" t="e">
        <f t="shared" si="0"/>
        <v>#N/A</v>
      </c>
      <c r="L24" s="24" t="e">
        <f t="shared" si="1"/>
        <v>#N/A</v>
      </c>
    </row>
    <row r="25" spans="1:12" ht="15.95" customHeight="1">
      <c r="A25" s="23">
        <v>1</v>
      </c>
      <c r="B25" s="19">
        <v>3</v>
      </c>
      <c r="C25" s="20">
        <v>21</v>
      </c>
      <c r="D25" s="72" t="s">
        <v>250</v>
      </c>
      <c r="E25" s="72" t="s">
        <v>251</v>
      </c>
      <c r="F25" s="71"/>
      <c r="G25" s="71"/>
      <c r="H25" s="71"/>
      <c r="I25" s="71"/>
      <c r="J25" s="71"/>
      <c r="K25" s="21" t="e">
        <f t="shared" si="0"/>
        <v>#N/A</v>
      </c>
      <c r="L25" s="24" t="e">
        <f t="shared" si="1"/>
        <v>#N/A</v>
      </c>
    </row>
    <row r="26" spans="1:12" ht="15.95" customHeight="1">
      <c r="A26" s="23">
        <v>1</v>
      </c>
      <c r="B26" s="19">
        <v>3</v>
      </c>
      <c r="C26" s="20">
        <v>22</v>
      </c>
      <c r="D26" s="72" t="s">
        <v>252</v>
      </c>
      <c r="E26" s="72" t="s">
        <v>253</v>
      </c>
      <c r="F26" s="71"/>
      <c r="G26" s="71"/>
      <c r="H26" s="71"/>
      <c r="I26" s="71"/>
      <c r="J26" s="71"/>
      <c r="K26" s="21" t="e">
        <f t="shared" si="0"/>
        <v>#N/A</v>
      </c>
      <c r="L26" s="24" t="e">
        <f t="shared" si="1"/>
        <v>#N/A</v>
      </c>
    </row>
    <row r="27" spans="1:12" ht="15.95" customHeight="1">
      <c r="A27" s="23">
        <v>1</v>
      </c>
      <c r="B27" s="19">
        <v>3</v>
      </c>
      <c r="C27" s="20">
        <v>23</v>
      </c>
      <c r="D27" s="72" t="s">
        <v>254</v>
      </c>
      <c r="E27" s="72" t="s">
        <v>255</v>
      </c>
      <c r="F27" s="71"/>
      <c r="G27" s="71"/>
      <c r="H27" s="71"/>
      <c r="I27" s="71"/>
      <c r="J27" s="71"/>
      <c r="K27" s="21" t="e">
        <f t="shared" si="0"/>
        <v>#N/A</v>
      </c>
      <c r="L27" s="24" t="e">
        <f t="shared" si="1"/>
        <v>#N/A</v>
      </c>
    </row>
    <row r="28" spans="1:12" ht="18.75">
      <c r="A28" s="23">
        <v>1</v>
      </c>
      <c r="B28" s="19">
        <v>3</v>
      </c>
      <c r="C28" s="20">
        <v>24</v>
      </c>
      <c r="D28" s="72" t="s">
        <v>256</v>
      </c>
      <c r="E28" s="72" t="s">
        <v>257</v>
      </c>
      <c r="F28" s="71"/>
      <c r="G28" s="71"/>
      <c r="H28" s="71"/>
      <c r="I28" s="71"/>
      <c r="J28" s="71"/>
      <c r="K28" s="21" t="e">
        <f t="shared" ref="K28:K34" si="2">IF(J28="-","-",MODE(F28:J28))</f>
        <v>#N/A</v>
      </c>
      <c r="L28" s="24" t="e">
        <f t="shared" ref="L28:L34" si="3">IF(K28=3,"ดีเยี่ยม",IF(K28=2,"ดี",IF(K28=1,"พอใช้",IF(K28=0,"ปรับปรุง","-"))))</f>
        <v>#N/A</v>
      </c>
    </row>
    <row r="29" spans="1:12" ht="18.75">
      <c r="A29" s="23">
        <v>1</v>
      </c>
      <c r="B29" s="19">
        <v>3</v>
      </c>
      <c r="C29" s="20">
        <v>25</v>
      </c>
      <c r="D29" s="72" t="s">
        <v>258</v>
      </c>
      <c r="E29" s="72" t="s">
        <v>332</v>
      </c>
      <c r="F29" s="71"/>
      <c r="G29" s="71"/>
      <c r="H29" s="71"/>
      <c r="I29" s="71"/>
      <c r="J29" s="71"/>
      <c r="K29" s="21" t="e">
        <f t="shared" si="2"/>
        <v>#N/A</v>
      </c>
      <c r="L29" s="24" t="e">
        <f t="shared" si="3"/>
        <v>#N/A</v>
      </c>
    </row>
    <row r="30" spans="1:12" ht="18.75">
      <c r="A30" s="23">
        <v>1</v>
      </c>
      <c r="B30" s="19">
        <v>3</v>
      </c>
      <c r="C30" s="20">
        <v>26</v>
      </c>
      <c r="D30" s="72" t="s">
        <v>259</v>
      </c>
      <c r="E30" s="72" t="s">
        <v>260</v>
      </c>
      <c r="F30" s="71"/>
      <c r="G30" s="71"/>
      <c r="H30" s="71"/>
      <c r="I30" s="71"/>
      <c r="J30" s="71"/>
      <c r="K30" s="21" t="e">
        <f t="shared" si="2"/>
        <v>#N/A</v>
      </c>
      <c r="L30" s="24" t="e">
        <f t="shared" si="3"/>
        <v>#N/A</v>
      </c>
    </row>
    <row r="31" spans="1:12" ht="18.75">
      <c r="A31" s="23">
        <v>1</v>
      </c>
      <c r="B31" s="19">
        <v>3</v>
      </c>
      <c r="C31" s="20">
        <v>27</v>
      </c>
      <c r="D31" s="72" t="s">
        <v>261</v>
      </c>
      <c r="E31" s="72" t="s">
        <v>262</v>
      </c>
      <c r="F31" s="71"/>
      <c r="G31" s="71"/>
      <c r="H31" s="71"/>
      <c r="I31" s="71"/>
      <c r="J31" s="71"/>
      <c r="K31" s="21" t="e">
        <f t="shared" si="2"/>
        <v>#N/A</v>
      </c>
      <c r="L31" s="24" t="e">
        <f t="shared" si="3"/>
        <v>#N/A</v>
      </c>
    </row>
    <row r="32" spans="1:12" ht="18.75">
      <c r="A32" s="23">
        <v>1</v>
      </c>
      <c r="B32" s="19">
        <v>3</v>
      </c>
      <c r="C32" s="20">
        <v>28</v>
      </c>
      <c r="D32" s="72" t="s">
        <v>263</v>
      </c>
      <c r="E32" s="72" t="s">
        <v>264</v>
      </c>
      <c r="F32" s="71"/>
      <c r="G32" s="71"/>
      <c r="H32" s="71"/>
      <c r="I32" s="71"/>
      <c r="J32" s="71"/>
      <c r="K32" s="21" t="e">
        <f t="shared" si="2"/>
        <v>#N/A</v>
      </c>
      <c r="L32" s="24" t="e">
        <f t="shared" si="3"/>
        <v>#N/A</v>
      </c>
    </row>
    <row r="33" spans="1:12" ht="18.75">
      <c r="A33" s="23">
        <v>1</v>
      </c>
      <c r="B33" s="19">
        <v>3</v>
      </c>
      <c r="C33" s="20">
        <v>29</v>
      </c>
      <c r="D33" s="72" t="s">
        <v>265</v>
      </c>
      <c r="E33" s="72" t="s">
        <v>266</v>
      </c>
      <c r="F33" s="71"/>
      <c r="G33" s="71"/>
      <c r="H33" s="71"/>
      <c r="I33" s="71"/>
      <c r="J33" s="71"/>
      <c r="K33" s="21" t="e">
        <f t="shared" si="2"/>
        <v>#N/A</v>
      </c>
      <c r="L33" s="24" t="e">
        <f t="shared" si="3"/>
        <v>#N/A</v>
      </c>
    </row>
    <row r="34" spans="1:12" ht="18.75">
      <c r="A34" s="23">
        <v>1</v>
      </c>
      <c r="B34" s="19">
        <v>3</v>
      </c>
      <c r="C34" s="20">
        <v>30</v>
      </c>
      <c r="D34" s="72" t="s">
        <v>267</v>
      </c>
      <c r="E34" s="72" t="s">
        <v>268</v>
      </c>
      <c r="F34" s="71"/>
      <c r="G34" s="71"/>
      <c r="H34" s="71"/>
      <c r="I34" s="71"/>
      <c r="J34" s="71"/>
      <c r="K34" s="21" t="e">
        <f t="shared" si="2"/>
        <v>#N/A</v>
      </c>
      <c r="L34" s="24" t="e">
        <f t="shared" si="3"/>
        <v>#N/A</v>
      </c>
    </row>
  </sheetData>
  <sheetProtection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honeticPr fontId="18" type="noConversion"/>
  <pageMargins left="0.7" right="0.7" top="0.2" bottom="0.16" header="0.12" footer="0.12"/>
  <pageSetup paperSize="9" orientation="portrait" horizontalDpi="4294967293" verticalDpi="0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18E4FB-86EA-4817-807E-975A493D9F94}">
  <dimension ref="A1:AC18"/>
  <sheetViews>
    <sheetView workbookViewId="0">
      <selection activeCell="H14" sqref="H14:I14"/>
    </sheetView>
  </sheetViews>
  <sheetFormatPr defaultRowHeight="21"/>
  <cols>
    <col min="1" max="1" width="12.85546875" style="33" customWidth="1"/>
    <col min="2" max="11" width="7.28515625" style="33" customWidth="1"/>
    <col min="12" max="16384" width="9.140625" style="33"/>
  </cols>
  <sheetData>
    <row r="1" spans="1:29">
      <c r="A1" s="87" t="s">
        <v>326</v>
      </c>
      <c r="B1" s="87"/>
      <c r="C1" s="87"/>
      <c r="D1" s="87"/>
      <c r="E1" s="87"/>
      <c r="F1" s="87"/>
      <c r="G1" s="87"/>
      <c r="H1" s="87"/>
      <c r="I1" s="87"/>
      <c r="J1" s="87"/>
      <c r="K1" s="87"/>
      <c r="L1" s="73"/>
    </row>
    <row r="2" spans="1:29">
      <c r="A2" s="87"/>
      <c r="B2" s="87"/>
      <c r="C2" s="87"/>
      <c r="D2" s="87"/>
      <c r="E2" s="87"/>
      <c r="F2" s="87"/>
      <c r="G2" s="87"/>
      <c r="H2" s="87"/>
      <c r="I2" s="87"/>
      <c r="J2" s="87"/>
      <c r="K2" s="87"/>
    </row>
    <row r="3" spans="1:29" s="38" customFormat="1"/>
    <row r="4" spans="1:29" s="38" customFormat="1">
      <c r="A4" s="93" t="s">
        <v>57</v>
      </c>
      <c r="B4" s="93"/>
      <c r="C4" s="93"/>
      <c r="D4" s="93"/>
      <c r="E4" s="93"/>
      <c r="F4" s="93"/>
      <c r="G4" s="93"/>
      <c r="H4" s="93"/>
      <c r="I4" s="93"/>
      <c r="J4" s="93"/>
      <c r="K4" s="93"/>
      <c r="L4" s="37"/>
      <c r="M4" s="34"/>
      <c r="N4" s="34"/>
      <c r="O4" s="34"/>
      <c r="P4" s="34"/>
      <c r="Q4" s="34"/>
      <c r="R4" s="34"/>
      <c r="S4" s="34"/>
      <c r="T4" s="34"/>
      <c r="U4" s="34"/>
      <c r="V4" s="34"/>
      <c r="W4" s="37"/>
      <c r="X4" s="34"/>
      <c r="Y4" s="34"/>
      <c r="Z4" s="34"/>
      <c r="AA4" s="34"/>
      <c r="AB4" s="34"/>
      <c r="AC4" s="37"/>
    </row>
    <row r="5" spans="1:29" s="38" customFormat="1">
      <c r="A5" s="42" t="s">
        <v>58</v>
      </c>
      <c r="B5" s="92" t="s">
        <v>59</v>
      </c>
      <c r="C5" s="92"/>
      <c r="D5" s="89" t="s">
        <v>60</v>
      </c>
      <c r="E5" s="89"/>
      <c r="F5" s="89" t="s">
        <v>61</v>
      </c>
      <c r="G5" s="89"/>
      <c r="H5" s="89" t="s">
        <v>62</v>
      </c>
      <c r="I5" s="89"/>
      <c r="J5" s="89" t="s">
        <v>63</v>
      </c>
      <c r="K5" s="89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</row>
    <row r="6" spans="1:29" s="38" customFormat="1">
      <c r="A6" s="43" t="s">
        <v>70</v>
      </c>
      <c r="B6" s="44">
        <f>COUNTIF('student m.1.3'!$F$5:$F$40,3)</f>
        <v>0</v>
      </c>
      <c r="C6" s="44" t="s">
        <v>15</v>
      </c>
      <c r="D6" s="44">
        <f>COUNTIF('student m.1.3'!$G$5:$G$40,3)</f>
        <v>0</v>
      </c>
      <c r="E6" s="44" t="s">
        <v>15</v>
      </c>
      <c r="F6" s="44">
        <f>COUNTIF('student m.1.3'!$H$5:$H$40,3)</f>
        <v>0</v>
      </c>
      <c r="G6" s="44" t="s">
        <v>15</v>
      </c>
      <c r="H6" s="44">
        <f>COUNTIF('student m.1.3'!$I$5:$I$40,3)</f>
        <v>0</v>
      </c>
      <c r="I6" s="44" t="s">
        <v>15</v>
      </c>
      <c r="J6" s="44">
        <f>COUNTIF('student m.1.3'!$J$5:$J$40,3)</f>
        <v>0</v>
      </c>
      <c r="K6" s="44" t="s">
        <v>15</v>
      </c>
      <c r="L6" s="36"/>
      <c r="M6" s="94"/>
      <c r="N6" s="95"/>
      <c r="O6" s="39"/>
      <c r="P6" s="94"/>
      <c r="Q6" s="95"/>
      <c r="R6" s="35"/>
      <c r="S6" s="94"/>
      <c r="T6" s="95"/>
      <c r="U6" s="37"/>
      <c r="V6" s="96"/>
      <c r="W6" s="95"/>
    </row>
    <row r="7" spans="1:29" s="38" customFormat="1">
      <c r="A7" s="43" t="s">
        <v>71</v>
      </c>
      <c r="B7" s="44">
        <f>COUNTIF('student m.1.3'!$F$5:$F$40,2)</f>
        <v>0</v>
      </c>
      <c r="C7" s="44" t="s">
        <v>15</v>
      </c>
      <c r="D7" s="44">
        <f>COUNTIF('student m.1.3'!$G$5:$G$40,2)</f>
        <v>0</v>
      </c>
      <c r="E7" s="44" t="s">
        <v>15</v>
      </c>
      <c r="F7" s="44">
        <f>COUNTIF('student m.1.3'!$H$5:$H$40,2)</f>
        <v>0</v>
      </c>
      <c r="G7" s="44" t="s">
        <v>15</v>
      </c>
      <c r="H7" s="44">
        <f>COUNTIF('student m.1.3'!$I$5:$I$40,2)</f>
        <v>0</v>
      </c>
      <c r="I7" s="44" t="s">
        <v>15</v>
      </c>
      <c r="J7" s="44">
        <f>COUNTIF('student m.1.3'!$J$5:$J$40,2)</f>
        <v>0</v>
      </c>
      <c r="K7" s="44" t="s">
        <v>15</v>
      </c>
      <c r="L7" s="40"/>
      <c r="M7" s="37"/>
      <c r="N7" s="37"/>
      <c r="O7" s="39"/>
      <c r="P7" s="37"/>
      <c r="Q7" s="37"/>
      <c r="R7" s="35"/>
      <c r="S7" s="37"/>
      <c r="T7" s="37"/>
      <c r="U7" s="37"/>
      <c r="V7" s="41"/>
      <c r="W7" s="41"/>
    </row>
    <row r="8" spans="1:29" s="38" customFormat="1">
      <c r="A8" s="43" t="s">
        <v>72</v>
      </c>
      <c r="B8" s="44">
        <f>COUNTIF('student m.1.3'!$F$5:$F$40,1)</f>
        <v>0</v>
      </c>
      <c r="C8" s="44" t="s">
        <v>15</v>
      </c>
      <c r="D8" s="44">
        <f>COUNTIF('student m.1.3'!$G$5:$G$40,1)</f>
        <v>0</v>
      </c>
      <c r="E8" s="44" t="s">
        <v>15</v>
      </c>
      <c r="F8" s="44">
        <f>COUNTIF('student m.1.3'!$H$5:$H$40,1)</f>
        <v>0</v>
      </c>
      <c r="G8" s="44" t="s">
        <v>15</v>
      </c>
      <c r="H8" s="44">
        <f>COUNTIF('student m.1.3'!$I$5:$I$40,1)</f>
        <v>0</v>
      </c>
      <c r="I8" s="44" t="s">
        <v>15</v>
      </c>
      <c r="J8" s="44">
        <f>COUNTIF('student m.1.3'!$J$5:$J$40,1)</f>
        <v>0</v>
      </c>
      <c r="K8" s="44" t="s">
        <v>15</v>
      </c>
      <c r="L8" s="40"/>
      <c r="M8" s="94"/>
      <c r="N8" s="95"/>
      <c r="O8" s="39"/>
      <c r="P8" s="94"/>
      <c r="Q8" s="95"/>
      <c r="R8" s="35"/>
      <c r="S8" s="94"/>
      <c r="T8" s="95"/>
      <c r="U8" s="37"/>
      <c r="V8" s="96"/>
      <c r="W8" s="95"/>
    </row>
    <row r="9" spans="1:29" s="38" customFormat="1">
      <c r="A9" s="43" t="s">
        <v>73</v>
      </c>
      <c r="B9" s="44">
        <f>COUNTIF('student m.1.3'!$F$5:$F$40,0)</f>
        <v>0</v>
      </c>
      <c r="C9" s="44" t="s">
        <v>15</v>
      </c>
      <c r="D9" s="44">
        <f>COUNTIF('student m.1.3'!$G$5:$G$40,0)</f>
        <v>0</v>
      </c>
      <c r="E9" s="44" t="s">
        <v>15</v>
      </c>
      <c r="F9" s="44">
        <f>COUNTIF('student m.1.3'!$H$5:$H$40,0)</f>
        <v>0</v>
      </c>
      <c r="G9" s="44" t="s">
        <v>15</v>
      </c>
      <c r="H9" s="44">
        <f>COUNTIF('student m.1.3'!$I$5:$I$40,0)</f>
        <v>0</v>
      </c>
      <c r="I9" s="44" t="s">
        <v>15</v>
      </c>
      <c r="J9" s="44">
        <f>COUNTIF('student m.1.3'!$J$5:$J$40,0)</f>
        <v>0</v>
      </c>
      <c r="K9" s="44" t="s">
        <v>15</v>
      </c>
      <c r="L9" s="40"/>
      <c r="M9" s="37"/>
      <c r="N9" s="37"/>
      <c r="O9" s="39"/>
      <c r="P9" s="37"/>
      <c r="Q9" s="37"/>
      <c r="R9" s="35"/>
      <c r="S9" s="37"/>
      <c r="T9" s="37"/>
      <c r="U9" s="37"/>
      <c r="V9" s="41"/>
      <c r="W9" s="41"/>
    </row>
    <row r="10" spans="1:29" s="38" customFormat="1">
      <c r="A10" s="37"/>
      <c r="B10" s="35"/>
      <c r="C10" s="40"/>
      <c r="D10" s="37"/>
      <c r="E10" s="37"/>
      <c r="F10" s="37"/>
      <c r="G10" s="39"/>
      <c r="H10" s="37"/>
      <c r="I10" s="37"/>
      <c r="J10" s="37"/>
      <c r="K10" s="37"/>
      <c r="L10" s="35"/>
      <c r="M10" s="37"/>
      <c r="N10" s="37"/>
      <c r="O10" s="37"/>
      <c r="P10" s="37"/>
      <c r="Q10" s="41"/>
      <c r="R10" s="40"/>
      <c r="S10" s="94"/>
      <c r="T10" s="95"/>
      <c r="U10" s="39"/>
      <c r="V10" s="94"/>
      <c r="W10" s="95"/>
      <c r="X10" s="35"/>
      <c r="Y10" s="94"/>
      <c r="Z10" s="95"/>
      <c r="AA10" s="37"/>
      <c r="AB10" s="96"/>
      <c r="AC10" s="95"/>
    </row>
    <row r="11" spans="1:29" s="38" customFormat="1">
      <c r="A11" s="35"/>
      <c r="B11" s="35"/>
      <c r="C11" s="35"/>
      <c r="D11" s="35"/>
      <c r="E11" s="35"/>
      <c r="F11" s="35"/>
      <c r="G11" s="40"/>
      <c r="H11" s="37"/>
      <c r="I11" s="37"/>
      <c r="J11" s="39"/>
      <c r="K11" s="37"/>
      <c r="L11" s="37"/>
      <c r="M11" s="35"/>
      <c r="N11" s="37"/>
      <c r="O11" s="37"/>
      <c r="P11" s="37"/>
      <c r="Q11" s="41"/>
      <c r="R11" s="41"/>
    </row>
    <row r="12" spans="1:29" s="38" customFormat="1">
      <c r="A12" s="89" t="s">
        <v>69</v>
      </c>
      <c r="B12" s="89" t="s">
        <v>68</v>
      </c>
      <c r="C12" s="89"/>
      <c r="D12" s="89"/>
      <c r="E12" s="89"/>
      <c r="F12" s="89"/>
      <c r="G12" s="89"/>
      <c r="H12" s="89"/>
      <c r="I12" s="89"/>
      <c r="J12" s="40"/>
      <c r="K12" s="40"/>
      <c r="L12" s="40"/>
      <c r="M12" s="40"/>
      <c r="N12" s="40"/>
      <c r="O12" s="40"/>
      <c r="P12" s="40"/>
      <c r="Q12" s="40"/>
      <c r="R12" s="40"/>
    </row>
    <row r="13" spans="1:29" s="38" customFormat="1">
      <c r="A13" s="89"/>
      <c r="B13" s="90" t="s">
        <v>64</v>
      </c>
      <c r="C13" s="90"/>
      <c r="D13" s="90" t="s">
        <v>65</v>
      </c>
      <c r="E13" s="90"/>
      <c r="F13" s="90" t="s">
        <v>66</v>
      </c>
      <c r="G13" s="90"/>
      <c r="H13" s="90" t="s">
        <v>67</v>
      </c>
      <c r="I13" s="90"/>
    </row>
    <row r="14" spans="1:29" s="38" customFormat="1">
      <c r="A14" s="45">
        <f>COUNTA('student m.1.3'!L5:L34)</f>
        <v>30</v>
      </c>
      <c r="B14" s="89">
        <f>COUNTIF('student m.1.3'!$K$5:$K$40,3)</f>
        <v>0</v>
      </c>
      <c r="C14" s="89"/>
      <c r="D14" s="89">
        <f>COUNTIF('student m.1.3'!$K$5:$K$40,2)</f>
        <v>0</v>
      </c>
      <c r="E14" s="89"/>
      <c r="F14" s="89">
        <f>COUNTIF('student m.1.3'!$K$5:$K$40,1)</f>
        <v>0</v>
      </c>
      <c r="G14" s="89"/>
      <c r="H14" s="89">
        <f>COUNTIF('student m.1.3'!$K$5:$K$40,0)</f>
        <v>0</v>
      </c>
      <c r="I14" s="89"/>
    </row>
    <row r="15" spans="1:29" s="38" customFormat="1">
      <c r="A15" s="45" t="s">
        <v>16</v>
      </c>
      <c r="B15" s="88">
        <f>(B14*100)/$A$14</f>
        <v>0</v>
      </c>
      <c r="C15" s="88"/>
      <c r="D15" s="88">
        <f t="shared" ref="D15" si="0">(D14*100)/$A$14</f>
        <v>0</v>
      </c>
      <c r="E15" s="88"/>
      <c r="F15" s="88">
        <f t="shared" ref="F15" si="1">(F14*100)/$A$14</f>
        <v>0</v>
      </c>
      <c r="G15" s="88"/>
      <c r="H15" s="88">
        <f t="shared" ref="H15" si="2">(H14*100)/$A$14</f>
        <v>0</v>
      </c>
      <c r="I15" s="88"/>
    </row>
    <row r="16" spans="1:29" s="38" customFormat="1">
      <c r="B16" s="91"/>
      <c r="C16" s="91"/>
    </row>
    <row r="17" s="38" customFormat="1"/>
    <row r="18" s="38" customFormat="1"/>
  </sheetData>
  <sheetProtection sheet="1" objects="1" scenarios="1"/>
  <mergeCells count="35">
    <mergeCell ref="J5:K5"/>
    <mergeCell ref="M6:N6"/>
    <mergeCell ref="P6:Q6"/>
    <mergeCell ref="S6:T6"/>
    <mergeCell ref="V6:W6"/>
    <mergeCell ref="M8:N8"/>
    <mergeCell ref="P8:Q8"/>
    <mergeCell ref="S8:T8"/>
    <mergeCell ref="V8:W8"/>
    <mergeCell ref="S10:T10"/>
    <mergeCell ref="V10:W10"/>
    <mergeCell ref="Y10:Z10"/>
    <mergeCell ref="AB10:AC10"/>
    <mergeCell ref="A12:A13"/>
    <mergeCell ref="B12:I12"/>
    <mergeCell ref="B13:C13"/>
    <mergeCell ref="D13:E13"/>
    <mergeCell ref="F13:G13"/>
    <mergeCell ref="H13:I13"/>
    <mergeCell ref="A1:K1"/>
    <mergeCell ref="B16:C16"/>
    <mergeCell ref="B14:C14"/>
    <mergeCell ref="D14:E14"/>
    <mergeCell ref="F14:G14"/>
    <mergeCell ref="H14:I14"/>
    <mergeCell ref="B15:C15"/>
    <mergeCell ref="D15:E15"/>
    <mergeCell ref="F15:G15"/>
    <mergeCell ref="H15:I15"/>
    <mergeCell ref="A2:K2"/>
    <mergeCell ref="A4:K4"/>
    <mergeCell ref="B5:C5"/>
    <mergeCell ref="D5:E5"/>
    <mergeCell ref="F5:G5"/>
    <mergeCell ref="H5:I5"/>
  </mergeCells>
  <pageMargins left="0.7" right="0.7" top="0.75" bottom="0.75" header="0.3" footer="0.3"/>
  <pageSetup paperSize="9" orientation="portrait" horizontalDpi="4294967293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CAB24-8004-4EA5-8614-06A35E75143E}">
  <dimension ref="A1:L31"/>
  <sheetViews>
    <sheetView tabSelected="1" workbookViewId="0">
      <selection activeCell="G7" sqref="G7"/>
    </sheetView>
  </sheetViews>
  <sheetFormatPr defaultColWidth="14.42578125" defaultRowHeight="15"/>
  <cols>
    <col min="1" max="1" width="5" style="18" customWidth="1"/>
    <col min="2" max="2" width="5.85546875" style="18" customWidth="1"/>
    <col min="3" max="3" width="6" style="28" customWidth="1"/>
    <col min="4" max="4" width="9.28515625" style="28" customWidth="1"/>
    <col min="5" max="5" width="27.140625" style="18" customWidth="1"/>
    <col min="6" max="6" width="3.7109375" style="28" customWidth="1"/>
    <col min="7" max="10" width="3.5703125" style="28" customWidth="1"/>
    <col min="11" max="11" width="5.7109375" style="28" customWidth="1"/>
    <col min="12" max="12" width="7.42578125" style="28" customWidth="1"/>
    <col min="13" max="16384" width="14.42578125" style="18"/>
  </cols>
  <sheetData>
    <row r="1" spans="1:12" ht="29.25" customHeight="1">
      <c r="A1" s="81" t="s">
        <v>327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</row>
    <row r="2" spans="1:12" ht="19.5" customHeight="1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ht="81.75" customHeight="1">
      <c r="A3" s="82" t="s">
        <v>56</v>
      </c>
      <c r="B3" s="82" t="s">
        <v>4</v>
      </c>
      <c r="C3" s="85" t="s">
        <v>6</v>
      </c>
      <c r="D3" s="82" t="s">
        <v>5</v>
      </c>
      <c r="E3" s="86" t="s">
        <v>7</v>
      </c>
      <c r="F3" s="30" t="s">
        <v>8</v>
      </c>
      <c r="G3" s="30" t="s">
        <v>9</v>
      </c>
      <c r="H3" s="30" t="s">
        <v>10</v>
      </c>
      <c r="I3" s="30" t="s">
        <v>11</v>
      </c>
      <c r="J3" s="30" t="s">
        <v>12</v>
      </c>
      <c r="K3" s="82" t="s">
        <v>13</v>
      </c>
      <c r="L3" s="82" t="s">
        <v>14</v>
      </c>
    </row>
    <row r="4" spans="1:12" ht="15" customHeight="1">
      <c r="A4" s="84"/>
      <c r="B4" s="84"/>
      <c r="C4" s="83"/>
      <c r="D4" s="83"/>
      <c r="E4" s="84"/>
      <c r="F4" s="31">
        <v>3</v>
      </c>
      <c r="G4" s="31">
        <v>3</v>
      </c>
      <c r="H4" s="31">
        <v>3</v>
      </c>
      <c r="I4" s="31">
        <v>3</v>
      </c>
      <c r="J4" s="31">
        <v>3</v>
      </c>
      <c r="K4" s="83"/>
      <c r="L4" s="83"/>
    </row>
    <row r="5" spans="1:12" ht="15.95" customHeight="1">
      <c r="A5" s="23">
        <v>1</v>
      </c>
      <c r="B5" s="23">
        <v>4</v>
      </c>
      <c r="C5" s="70">
        <v>1</v>
      </c>
      <c r="D5" s="72" t="s">
        <v>269</v>
      </c>
      <c r="E5" s="72" t="s">
        <v>270</v>
      </c>
      <c r="F5" s="71"/>
      <c r="G5" s="71"/>
      <c r="H5" s="71"/>
      <c r="I5" s="71"/>
      <c r="J5" s="71"/>
      <c r="K5" s="24" t="e">
        <f>IF(J5="-","-",MODE(F5:J5))</f>
        <v>#N/A</v>
      </c>
      <c r="L5" s="24" t="e">
        <f>IF(K5=3,"ดีเยี่ยม",IF(K5=2,"ดี",IF(K5=1,"พอใช้",IF(K5=0,"ปรับปรุง","-"))))</f>
        <v>#N/A</v>
      </c>
    </row>
    <row r="6" spans="1:12" ht="15.95" customHeight="1">
      <c r="A6" s="23">
        <v>1</v>
      </c>
      <c r="B6" s="23">
        <v>4</v>
      </c>
      <c r="C6" s="70">
        <v>2</v>
      </c>
      <c r="D6" s="72" t="s">
        <v>271</v>
      </c>
      <c r="E6" s="72" t="s">
        <v>272</v>
      </c>
      <c r="F6" s="71"/>
      <c r="G6" s="71"/>
      <c r="H6" s="71"/>
      <c r="I6" s="71"/>
      <c r="J6" s="71"/>
      <c r="K6" s="24" t="e">
        <f t="shared" ref="K6:K24" si="0">IF(J6="-","-",MODE(F6:J6))</f>
        <v>#N/A</v>
      </c>
      <c r="L6" s="24" t="e">
        <f t="shared" ref="L6:L24" si="1">IF(K6=3,"ดีเยี่ยม",IF(K6=2,"ดี",IF(K6=1,"พอใช้",IF(K6=0,"ปรับปรุง","-"))))</f>
        <v>#N/A</v>
      </c>
    </row>
    <row r="7" spans="1:12" ht="15.95" customHeight="1">
      <c r="A7" s="23">
        <v>1</v>
      </c>
      <c r="B7" s="23">
        <v>4</v>
      </c>
      <c r="C7" s="70">
        <v>3</v>
      </c>
      <c r="D7" s="72" t="s">
        <v>273</v>
      </c>
      <c r="E7" s="72" t="s">
        <v>274</v>
      </c>
      <c r="F7" s="71"/>
      <c r="G7" s="71"/>
      <c r="H7" s="71"/>
      <c r="I7" s="71"/>
      <c r="J7" s="71"/>
      <c r="K7" s="24" t="e">
        <f t="shared" si="0"/>
        <v>#N/A</v>
      </c>
      <c r="L7" s="24" t="e">
        <f t="shared" si="1"/>
        <v>#N/A</v>
      </c>
    </row>
    <row r="8" spans="1:12" ht="15.95" customHeight="1">
      <c r="A8" s="23">
        <v>1</v>
      </c>
      <c r="B8" s="23">
        <v>4</v>
      </c>
      <c r="C8" s="70">
        <v>4</v>
      </c>
      <c r="D8" s="72" t="s">
        <v>275</v>
      </c>
      <c r="E8" s="72" t="s">
        <v>276</v>
      </c>
      <c r="F8" s="71"/>
      <c r="G8" s="71"/>
      <c r="H8" s="71"/>
      <c r="I8" s="71"/>
      <c r="J8" s="71"/>
      <c r="K8" s="24" t="e">
        <f t="shared" si="0"/>
        <v>#N/A</v>
      </c>
      <c r="L8" s="24" t="e">
        <f t="shared" si="1"/>
        <v>#N/A</v>
      </c>
    </row>
    <row r="9" spans="1:12" ht="15.95" customHeight="1">
      <c r="A9" s="23">
        <v>1</v>
      </c>
      <c r="B9" s="23">
        <v>4</v>
      </c>
      <c r="C9" s="70">
        <v>5</v>
      </c>
      <c r="D9" s="72" t="s">
        <v>277</v>
      </c>
      <c r="E9" s="72" t="s">
        <v>278</v>
      </c>
      <c r="F9" s="71"/>
      <c r="G9" s="71"/>
      <c r="H9" s="71"/>
      <c r="I9" s="71"/>
      <c r="J9" s="71"/>
      <c r="K9" s="24" t="e">
        <f t="shared" si="0"/>
        <v>#N/A</v>
      </c>
      <c r="L9" s="24" t="e">
        <f t="shared" si="1"/>
        <v>#N/A</v>
      </c>
    </row>
    <row r="10" spans="1:12" ht="15.95" customHeight="1">
      <c r="A10" s="23">
        <v>1</v>
      </c>
      <c r="B10" s="23">
        <v>4</v>
      </c>
      <c r="C10" s="70">
        <v>6</v>
      </c>
      <c r="D10" s="72" t="s">
        <v>279</v>
      </c>
      <c r="E10" s="72" t="s">
        <v>280</v>
      </c>
      <c r="F10" s="71"/>
      <c r="G10" s="71"/>
      <c r="H10" s="71"/>
      <c r="I10" s="71"/>
      <c r="J10" s="71"/>
      <c r="K10" s="24" t="e">
        <f t="shared" si="0"/>
        <v>#N/A</v>
      </c>
      <c r="L10" s="24" t="e">
        <f t="shared" si="1"/>
        <v>#N/A</v>
      </c>
    </row>
    <row r="11" spans="1:12" ht="15.95" customHeight="1">
      <c r="A11" s="23">
        <v>1</v>
      </c>
      <c r="B11" s="23">
        <v>4</v>
      </c>
      <c r="C11" s="70">
        <v>7</v>
      </c>
      <c r="D11" s="72" t="s">
        <v>281</v>
      </c>
      <c r="E11" s="72" t="s">
        <v>282</v>
      </c>
      <c r="F11" s="71"/>
      <c r="G11" s="71"/>
      <c r="H11" s="71"/>
      <c r="I11" s="71"/>
      <c r="J11" s="71"/>
      <c r="K11" s="24" t="e">
        <f t="shared" si="0"/>
        <v>#N/A</v>
      </c>
      <c r="L11" s="24" t="e">
        <f t="shared" si="1"/>
        <v>#N/A</v>
      </c>
    </row>
    <row r="12" spans="1:12" ht="15.95" customHeight="1">
      <c r="A12" s="23">
        <v>1</v>
      </c>
      <c r="B12" s="23">
        <v>4</v>
      </c>
      <c r="C12" s="70">
        <v>8</v>
      </c>
      <c r="D12" s="72" t="s">
        <v>283</v>
      </c>
      <c r="E12" s="72" t="s">
        <v>284</v>
      </c>
      <c r="F12" s="71"/>
      <c r="G12" s="71"/>
      <c r="H12" s="71"/>
      <c r="I12" s="71"/>
      <c r="J12" s="71"/>
      <c r="K12" s="27" t="e">
        <f t="shared" si="0"/>
        <v>#N/A</v>
      </c>
      <c r="L12" s="24" t="e">
        <f t="shared" si="1"/>
        <v>#N/A</v>
      </c>
    </row>
    <row r="13" spans="1:12" ht="15.95" customHeight="1">
      <c r="A13" s="23">
        <v>1</v>
      </c>
      <c r="B13" s="23">
        <v>4</v>
      </c>
      <c r="C13" s="70">
        <v>9</v>
      </c>
      <c r="D13" s="72" t="s">
        <v>285</v>
      </c>
      <c r="E13" s="72" t="s">
        <v>286</v>
      </c>
      <c r="F13" s="71"/>
      <c r="G13" s="71"/>
      <c r="H13" s="71"/>
      <c r="I13" s="71"/>
      <c r="J13" s="71"/>
      <c r="K13" s="21" t="e">
        <f t="shared" si="0"/>
        <v>#N/A</v>
      </c>
      <c r="L13" s="24" t="e">
        <f t="shared" si="1"/>
        <v>#N/A</v>
      </c>
    </row>
    <row r="14" spans="1:12" ht="15.95" customHeight="1">
      <c r="A14" s="23">
        <v>1</v>
      </c>
      <c r="B14" s="23">
        <v>4</v>
      </c>
      <c r="C14" s="70">
        <v>10</v>
      </c>
      <c r="D14" s="72" t="s">
        <v>287</v>
      </c>
      <c r="E14" s="72" t="s">
        <v>288</v>
      </c>
      <c r="F14" s="71"/>
      <c r="G14" s="71"/>
      <c r="H14" s="71"/>
      <c r="I14" s="71"/>
      <c r="J14" s="71"/>
      <c r="K14" s="21" t="e">
        <f t="shared" si="0"/>
        <v>#N/A</v>
      </c>
      <c r="L14" s="24" t="e">
        <f t="shared" si="1"/>
        <v>#N/A</v>
      </c>
    </row>
    <row r="15" spans="1:12" ht="15.95" customHeight="1">
      <c r="A15" s="23">
        <v>1</v>
      </c>
      <c r="B15" s="23">
        <v>4</v>
      </c>
      <c r="C15" s="70">
        <v>11</v>
      </c>
      <c r="D15" s="72" t="s">
        <v>289</v>
      </c>
      <c r="E15" s="72" t="s">
        <v>290</v>
      </c>
      <c r="F15" s="71"/>
      <c r="G15" s="71"/>
      <c r="H15" s="71"/>
      <c r="I15" s="71"/>
      <c r="J15" s="71"/>
      <c r="K15" s="21" t="e">
        <f t="shared" si="0"/>
        <v>#N/A</v>
      </c>
      <c r="L15" s="24" t="e">
        <f t="shared" si="1"/>
        <v>#N/A</v>
      </c>
    </row>
    <row r="16" spans="1:12" ht="15.95" customHeight="1">
      <c r="A16" s="23">
        <v>1</v>
      </c>
      <c r="B16" s="23">
        <v>4</v>
      </c>
      <c r="C16" s="70">
        <v>12</v>
      </c>
      <c r="D16" s="72" t="s">
        <v>291</v>
      </c>
      <c r="E16" s="72" t="s">
        <v>292</v>
      </c>
      <c r="F16" s="71"/>
      <c r="G16" s="71"/>
      <c r="H16" s="71"/>
      <c r="I16" s="71"/>
      <c r="J16" s="71"/>
      <c r="K16" s="21" t="e">
        <f t="shared" si="0"/>
        <v>#N/A</v>
      </c>
      <c r="L16" s="24" t="e">
        <f t="shared" si="1"/>
        <v>#N/A</v>
      </c>
    </row>
    <row r="17" spans="1:12" ht="15.95" customHeight="1">
      <c r="A17" s="23">
        <v>1</v>
      </c>
      <c r="B17" s="23">
        <v>4</v>
      </c>
      <c r="C17" s="70">
        <v>13</v>
      </c>
      <c r="D17" s="72" t="s">
        <v>293</v>
      </c>
      <c r="E17" s="72" t="s">
        <v>294</v>
      </c>
      <c r="F17" s="71"/>
      <c r="G17" s="71"/>
      <c r="H17" s="71"/>
      <c r="I17" s="71"/>
      <c r="J17" s="71"/>
      <c r="K17" s="21" t="e">
        <f t="shared" si="0"/>
        <v>#N/A</v>
      </c>
      <c r="L17" s="24" t="e">
        <f t="shared" si="1"/>
        <v>#N/A</v>
      </c>
    </row>
    <row r="18" spans="1:12" ht="15.95" customHeight="1">
      <c r="A18" s="23">
        <v>1</v>
      </c>
      <c r="B18" s="23">
        <v>4</v>
      </c>
      <c r="C18" s="70">
        <v>14</v>
      </c>
      <c r="D18" s="72" t="s">
        <v>295</v>
      </c>
      <c r="E18" s="72" t="s">
        <v>296</v>
      </c>
      <c r="F18" s="71"/>
      <c r="G18" s="71"/>
      <c r="H18" s="71"/>
      <c r="I18" s="71"/>
      <c r="J18" s="71"/>
      <c r="K18" s="21" t="e">
        <f t="shared" si="0"/>
        <v>#N/A</v>
      </c>
      <c r="L18" s="24" t="e">
        <f t="shared" si="1"/>
        <v>#N/A</v>
      </c>
    </row>
    <row r="19" spans="1:12" ht="15.95" customHeight="1">
      <c r="A19" s="23">
        <v>1</v>
      </c>
      <c r="B19" s="23">
        <v>4</v>
      </c>
      <c r="C19" s="70">
        <v>15</v>
      </c>
      <c r="D19" s="72" t="s">
        <v>297</v>
      </c>
      <c r="E19" s="72" t="s">
        <v>298</v>
      </c>
      <c r="F19" s="71"/>
      <c r="G19" s="71"/>
      <c r="H19" s="71"/>
      <c r="I19" s="71"/>
      <c r="J19" s="71"/>
      <c r="K19" s="21" t="e">
        <f t="shared" si="0"/>
        <v>#N/A</v>
      </c>
      <c r="L19" s="24" t="e">
        <f t="shared" si="1"/>
        <v>#N/A</v>
      </c>
    </row>
    <row r="20" spans="1:12" ht="15.95" customHeight="1">
      <c r="A20" s="23">
        <v>1</v>
      </c>
      <c r="B20" s="23">
        <v>4</v>
      </c>
      <c r="C20" s="70">
        <v>16</v>
      </c>
      <c r="D20" s="72" t="s">
        <v>299</v>
      </c>
      <c r="E20" s="72" t="s">
        <v>300</v>
      </c>
      <c r="F20" s="71"/>
      <c r="G20" s="71"/>
      <c r="H20" s="71"/>
      <c r="I20" s="71"/>
      <c r="J20" s="71"/>
      <c r="K20" s="21" t="e">
        <f t="shared" si="0"/>
        <v>#N/A</v>
      </c>
      <c r="L20" s="24" t="e">
        <f t="shared" si="1"/>
        <v>#N/A</v>
      </c>
    </row>
    <row r="21" spans="1:12" ht="15.95" customHeight="1">
      <c r="A21" s="23">
        <v>1</v>
      </c>
      <c r="B21" s="23">
        <v>4</v>
      </c>
      <c r="C21" s="70">
        <v>17</v>
      </c>
      <c r="D21" s="72" t="s">
        <v>301</v>
      </c>
      <c r="E21" s="72" t="s">
        <v>302</v>
      </c>
      <c r="F21" s="71"/>
      <c r="G21" s="71"/>
      <c r="H21" s="71"/>
      <c r="I21" s="71"/>
      <c r="J21" s="71"/>
      <c r="K21" s="21" t="e">
        <f t="shared" si="0"/>
        <v>#N/A</v>
      </c>
      <c r="L21" s="24" t="e">
        <f t="shared" si="1"/>
        <v>#N/A</v>
      </c>
    </row>
    <row r="22" spans="1:12" ht="15.95" customHeight="1">
      <c r="A22" s="23">
        <v>1</v>
      </c>
      <c r="B22" s="23">
        <v>4</v>
      </c>
      <c r="C22" s="70">
        <v>18</v>
      </c>
      <c r="D22" s="72" t="s">
        <v>303</v>
      </c>
      <c r="E22" s="72" t="s">
        <v>304</v>
      </c>
      <c r="F22" s="71"/>
      <c r="G22" s="71"/>
      <c r="H22" s="71"/>
      <c r="I22" s="71"/>
      <c r="J22" s="71"/>
      <c r="K22" s="21" t="e">
        <f t="shared" si="0"/>
        <v>#N/A</v>
      </c>
      <c r="L22" s="24" t="e">
        <f t="shared" si="1"/>
        <v>#N/A</v>
      </c>
    </row>
    <row r="23" spans="1:12" ht="15.95" customHeight="1">
      <c r="A23" s="23">
        <v>1</v>
      </c>
      <c r="B23" s="23">
        <v>4</v>
      </c>
      <c r="C23" s="70">
        <v>19</v>
      </c>
      <c r="D23" s="72" t="s">
        <v>305</v>
      </c>
      <c r="E23" s="72" t="s">
        <v>306</v>
      </c>
      <c r="F23" s="71"/>
      <c r="G23" s="71"/>
      <c r="H23" s="71"/>
      <c r="I23" s="71"/>
      <c r="J23" s="71"/>
      <c r="K23" s="21" t="e">
        <f t="shared" si="0"/>
        <v>#N/A</v>
      </c>
      <c r="L23" s="24" t="e">
        <f t="shared" si="1"/>
        <v>#N/A</v>
      </c>
    </row>
    <row r="24" spans="1:12" ht="15.95" customHeight="1">
      <c r="A24" s="23">
        <v>1</v>
      </c>
      <c r="B24" s="23">
        <v>4</v>
      </c>
      <c r="C24" s="70">
        <v>20</v>
      </c>
      <c r="D24" s="72" t="s">
        <v>307</v>
      </c>
      <c r="E24" s="72" t="s">
        <v>308</v>
      </c>
      <c r="F24" s="71"/>
      <c r="G24" s="71"/>
      <c r="H24" s="71"/>
      <c r="I24" s="71"/>
      <c r="J24" s="71"/>
      <c r="K24" s="21" t="e">
        <f t="shared" si="0"/>
        <v>#N/A</v>
      </c>
      <c r="L24" s="24" t="e">
        <f t="shared" si="1"/>
        <v>#N/A</v>
      </c>
    </row>
    <row r="25" spans="1:12" ht="15.95" customHeight="1">
      <c r="A25" s="23">
        <v>1</v>
      </c>
      <c r="B25" s="23">
        <v>4</v>
      </c>
      <c r="C25" s="70">
        <v>21</v>
      </c>
      <c r="D25" s="72" t="s">
        <v>309</v>
      </c>
      <c r="E25" s="72" t="s">
        <v>310</v>
      </c>
      <c r="F25" s="71"/>
      <c r="G25" s="71"/>
      <c r="H25" s="71"/>
      <c r="I25" s="71"/>
      <c r="J25" s="71"/>
      <c r="K25" s="21" t="e">
        <f t="shared" ref="K25:K29" si="2">IF(J25="-","-",MODE(F25:J25))</f>
        <v>#N/A</v>
      </c>
      <c r="L25" s="24" t="e">
        <f t="shared" ref="L25:L29" si="3">IF(K25=3,"ดีเยี่ยม",IF(K25=2,"ดี",IF(K25=1,"พอใช้",IF(K25=0,"ปรับปรุง","-"))))</f>
        <v>#N/A</v>
      </c>
    </row>
    <row r="26" spans="1:12" ht="18.75">
      <c r="A26" s="23">
        <v>1</v>
      </c>
      <c r="B26" s="23">
        <v>4</v>
      </c>
      <c r="C26" s="70">
        <v>22</v>
      </c>
      <c r="D26" s="72" t="s">
        <v>311</v>
      </c>
      <c r="E26" s="72" t="s">
        <v>312</v>
      </c>
      <c r="F26" s="71"/>
      <c r="G26" s="71"/>
      <c r="H26" s="71"/>
      <c r="I26" s="71"/>
      <c r="J26" s="71"/>
      <c r="K26" s="21" t="e">
        <f t="shared" si="2"/>
        <v>#N/A</v>
      </c>
      <c r="L26" s="24" t="e">
        <f t="shared" si="3"/>
        <v>#N/A</v>
      </c>
    </row>
    <row r="27" spans="1:12" ht="18.75">
      <c r="A27" s="23">
        <v>1</v>
      </c>
      <c r="B27" s="23">
        <v>4</v>
      </c>
      <c r="C27" s="70">
        <v>23</v>
      </c>
      <c r="D27" s="72" t="s">
        <v>313</v>
      </c>
      <c r="E27" s="72" t="s">
        <v>314</v>
      </c>
      <c r="F27" s="71"/>
      <c r="G27" s="71"/>
      <c r="H27" s="71"/>
      <c r="I27" s="71"/>
      <c r="J27" s="71"/>
      <c r="K27" s="21" t="e">
        <f t="shared" si="2"/>
        <v>#N/A</v>
      </c>
      <c r="L27" s="24" t="e">
        <f t="shared" si="3"/>
        <v>#N/A</v>
      </c>
    </row>
    <row r="28" spans="1:12" ht="18.75">
      <c r="A28" s="23">
        <v>1</v>
      </c>
      <c r="B28" s="23">
        <v>4</v>
      </c>
      <c r="C28" s="70">
        <v>24</v>
      </c>
      <c r="D28" s="72" t="s">
        <v>315</v>
      </c>
      <c r="E28" s="72" t="s">
        <v>316</v>
      </c>
      <c r="F28" s="71"/>
      <c r="G28" s="71"/>
      <c r="H28" s="71"/>
      <c r="I28" s="71"/>
      <c r="J28" s="71"/>
      <c r="K28" s="21" t="e">
        <f t="shared" si="2"/>
        <v>#N/A</v>
      </c>
      <c r="L28" s="24" t="e">
        <f t="shared" si="3"/>
        <v>#N/A</v>
      </c>
    </row>
    <row r="29" spans="1:12" ht="18.75">
      <c r="A29" s="23">
        <v>1</v>
      </c>
      <c r="B29" s="23">
        <v>4</v>
      </c>
      <c r="C29" s="70">
        <v>25</v>
      </c>
      <c r="D29" s="72" t="s">
        <v>317</v>
      </c>
      <c r="E29" s="72" t="s">
        <v>318</v>
      </c>
      <c r="F29" s="71"/>
      <c r="G29" s="71"/>
      <c r="H29" s="71"/>
      <c r="I29" s="71"/>
      <c r="J29" s="71"/>
      <c r="K29" s="21" t="e">
        <f t="shared" si="2"/>
        <v>#N/A</v>
      </c>
      <c r="L29" s="24" t="e">
        <f t="shared" si="3"/>
        <v>#N/A</v>
      </c>
    </row>
    <row r="30" spans="1:12" ht="18.75">
      <c r="A30" s="23">
        <v>1</v>
      </c>
      <c r="B30" s="23">
        <v>4</v>
      </c>
      <c r="C30" s="70">
        <v>26</v>
      </c>
      <c r="D30" s="72" t="s">
        <v>319</v>
      </c>
      <c r="E30" s="72" t="s">
        <v>320</v>
      </c>
      <c r="F30" s="71"/>
      <c r="G30" s="71"/>
      <c r="H30" s="71"/>
      <c r="I30" s="71"/>
      <c r="J30" s="71"/>
      <c r="K30" s="21" t="e">
        <f t="shared" ref="K30:K31" si="4">IF(J30="-","-",MODE(F30:J30))</f>
        <v>#N/A</v>
      </c>
      <c r="L30" s="24" t="e">
        <f t="shared" ref="L30:L31" si="5">IF(K30=3,"ดีเยี่ยม",IF(K30=2,"ดี",IF(K30=1,"พอใช้",IF(K30=0,"ปรับปรุง","-"))))</f>
        <v>#N/A</v>
      </c>
    </row>
    <row r="31" spans="1:12" ht="18.75">
      <c r="A31" s="23">
        <v>1</v>
      </c>
      <c r="B31" s="23">
        <v>4</v>
      </c>
      <c r="C31" s="70">
        <v>27</v>
      </c>
      <c r="D31" s="75" t="s">
        <v>334</v>
      </c>
      <c r="E31" s="72" t="s">
        <v>333</v>
      </c>
      <c r="F31" s="71"/>
      <c r="G31" s="71"/>
      <c r="H31" s="71"/>
      <c r="I31" s="71"/>
      <c r="J31" s="71"/>
      <c r="K31" s="21" t="e">
        <f t="shared" si="4"/>
        <v>#N/A</v>
      </c>
      <c r="L31" s="24" t="e">
        <f t="shared" si="5"/>
        <v>#N/A</v>
      </c>
    </row>
  </sheetData>
  <sheetProtection sheet="1" objects="1" scenarios="1"/>
  <mergeCells count="8">
    <mergeCell ref="A1:L1"/>
    <mergeCell ref="A3:A4"/>
    <mergeCell ref="B3:B4"/>
    <mergeCell ref="C3:C4"/>
    <mergeCell ref="D3:D4"/>
    <mergeCell ref="E3:E4"/>
    <mergeCell ref="K3:K4"/>
    <mergeCell ref="L3:L4"/>
  </mergeCells>
  <phoneticPr fontId="18" type="noConversion"/>
  <pageMargins left="0.7" right="0.7" top="0.2" bottom="0.16" header="0.12" footer="0.12"/>
  <pageSetup paperSize="9" orientation="portrait" horizontalDpi="4294967293" verticalDpi="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10</vt:i4>
      </vt:variant>
      <vt:variant>
        <vt:lpstr>ช่วงที่มีชื่อ</vt:lpstr>
      </vt:variant>
      <vt:variant>
        <vt:i4>1</vt:i4>
      </vt:variant>
    </vt:vector>
  </HeadingPairs>
  <TitlesOfParts>
    <vt:vector size="11" baseType="lpstr">
      <vt:lpstr>คู่มือการใช้งาน</vt:lpstr>
      <vt:lpstr>สมรรถนะสำคัญและตัวบ่งชี้</vt:lpstr>
      <vt:lpstr>student m.1.1</vt:lpstr>
      <vt:lpstr>sum m.1.1</vt:lpstr>
      <vt:lpstr>student m.1.2</vt:lpstr>
      <vt:lpstr>sum m.1.2</vt:lpstr>
      <vt:lpstr>student m.1.3</vt:lpstr>
      <vt:lpstr>sum m.1.3</vt:lpstr>
      <vt:lpstr>student m.1.4</vt:lpstr>
      <vt:lpstr>sum m.1.4</vt:lpstr>
      <vt:lpstr>'student m.1.1'!Print_Titles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10</dc:creator>
  <cp:lastModifiedBy>Win10x64Bit</cp:lastModifiedBy>
  <cp:lastPrinted>2026-03-09T02:17:46Z</cp:lastPrinted>
  <dcterms:created xsi:type="dcterms:W3CDTF">2022-02-01T13:18:28Z</dcterms:created>
  <dcterms:modified xsi:type="dcterms:W3CDTF">2026-03-09T02:35:36Z</dcterms:modified>
</cp:coreProperties>
</file>