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8D457EA-034B-45A5-9F82-86123BBF9A56}" xr6:coauthVersionLast="47" xr6:coauthVersionMax="4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4.1" sheetId="2" r:id="rId3"/>
    <sheet name="sum m.4.1" sheetId="8" r:id="rId4"/>
    <sheet name="student m.4.2" sheetId="6" r:id="rId5"/>
    <sheet name="sum m.4.2" sheetId="9" r:id="rId6"/>
    <sheet name="student m.4.2 eng" sheetId="11" r:id="rId7"/>
    <sheet name="sum m.4.2 eng " sheetId="12" r:id="rId8"/>
    <sheet name="student m.4.2 China" sheetId="13" r:id="rId9"/>
    <sheet name="sum m.4.2(China)" sheetId="14" r:id="rId10"/>
    <sheet name="student m.4.3" sheetId="7" r:id="rId11"/>
    <sheet name="sum m.4.3" sheetId="10" r:id="rId12"/>
  </sheets>
  <definedNames>
    <definedName name="_xlnm.Print_Titles" localSheetId="2">'student m.4.1'!$1:$4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3" roundtripDataChecksum="HfUm9eXXNatOXj2zKGE6fneSKai/YIj88AloUL7orJA="/>
    </ext>
  </extLst>
</workbook>
</file>

<file path=xl/calcChain.xml><?xml version="1.0" encoding="utf-8"?>
<calcChain xmlns="http://schemas.openxmlformats.org/spreadsheetml/2006/main">
  <c r="H14" i="14" l="1"/>
  <c r="F14" i="14"/>
  <c r="D14" i="14"/>
  <c r="B14" i="14"/>
  <c r="A14" i="14"/>
  <c r="J9" i="14"/>
  <c r="J8" i="14"/>
  <c r="J7" i="14"/>
  <c r="J6" i="14"/>
  <c r="H9" i="14"/>
  <c r="H8" i="14"/>
  <c r="H7" i="14"/>
  <c r="H6" i="14"/>
  <c r="F9" i="14"/>
  <c r="F8" i="14"/>
  <c r="F7" i="14"/>
  <c r="F6" i="14"/>
  <c r="D9" i="14"/>
  <c r="D8" i="14"/>
  <c r="D7" i="14"/>
  <c r="D6" i="14"/>
  <c r="B9" i="14"/>
  <c r="B8" i="14"/>
  <c r="B7" i="14"/>
  <c r="B6" i="14"/>
  <c r="J9" i="12"/>
  <c r="J8" i="12"/>
  <c r="J7" i="12"/>
  <c r="H9" i="12"/>
  <c r="H8" i="12"/>
  <c r="H7" i="12"/>
  <c r="J6" i="12"/>
  <c r="H6" i="12"/>
  <c r="F9" i="12"/>
  <c r="F8" i="12"/>
  <c r="F7" i="12"/>
  <c r="H14" i="12"/>
  <c r="F14" i="12"/>
  <c r="D14" i="12"/>
  <c r="B14" i="12"/>
  <c r="B15" i="12" s="1"/>
  <c r="D9" i="12"/>
  <c r="D8" i="12"/>
  <c r="D7" i="12"/>
  <c r="B9" i="12"/>
  <c r="B8" i="12"/>
  <c r="B7" i="12"/>
  <c r="D6" i="12"/>
  <c r="B6" i="12"/>
  <c r="A14" i="12"/>
  <c r="F6" i="12"/>
  <c r="K18" i="13"/>
  <c r="L18" i="13" s="1"/>
  <c r="K17" i="13"/>
  <c r="L17" i="13" s="1"/>
  <c r="K16" i="13"/>
  <c r="L16" i="13" s="1"/>
  <c r="K15" i="13"/>
  <c r="L15" i="13" s="1"/>
  <c r="K14" i="13"/>
  <c r="L14" i="13" s="1"/>
  <c r="K13" i="13"/>
  <c r="L13" i="13" s="1"/>
  <c r="K12" i="13"/>
  <c r="L12" i="13" s="1"/>
  <c r="K11" i="13"/>
  <c r="L11" i="13" s="1"/>
  <c r="K10" i="13"/>
  <c r="L10" i="13" s="1"/>
  <c r="K9" i="13"/>
  <c r="L9" i="13" s="1"/>
  <c r="K8" i="13"/>
  <c r="L8" i="13" s="1"/>
  <c r="K7" i="13"/>
  <c r="L7" i="13" s="1"/>
  <c r="K6" i="13"/>
  <c r="L6" i="13" s="1"/>
  <c r="K5" i="13"/>
  <c r="L5" i="13" s="1"/>
  <c r="K11" i="11"/>
  <c r="L11" i="11" s="1"/>
  <c r="K16" i="11"/>
  <c r="L16" i="11" s="1"/>
  <c r="K21" i="11"/>
  <c r="L21" i="11" s="1"/>
  <c r="K24" i="11"/>
  <c r="L24" i="11" s="1"/>
  <c r="K25" i="11"/>
  <c r="L25" i="11" s="1"/>
  <c r="K27" i="11"/>
  <c r="L27" i="11" s="1"/>
  <c r="K26" i="11"/>
  <c r="L26" i="11" s="1"/>
  <c r="K23" i="11"/>
  <c r="L23" i="11" s="1"/>
  <c r="K22" i="11"/>
  <c r="L22" i="11" s="1"/>
  <c r="K20" i="11"/>
  <c r="L20" i="11" s="1"/>
  <c r="K19" i="11"/>
  <c r="L19" i="11" s="1"/>
  <c r="K18" i="11"/>
  <c r="L18" i="11" s="1"/>
  <c r="K17" i="11"/>
  <c r="L17" i="11" s="1"/>
  <c r="K15" i="11"/>
  <c r="L15" i="11" s="1"/>
  <c r="K14" i="11"/>
  <c r="L14" i="11" s="1"/>
  <c r="K13" i="11"/>
  <c r="L13" i="11" s="1"/>
  <c r="K12" i="11"/>
  <c r="L12" i="11" s="1"/>
  <c r="K10" i="11"/>
  <c r="L10" i="11" s="1"/>
  <c r="K9" i="11"/>
  <c r="L9" i="11" s="1"/>
  <c r="K8" i="11"/>
  <c r="L8" i="11" s="1"/>
  <c r="K7" i="11"/>
  <c r="L7" i="11" s="1"/>
  <c r="K6" i="11"/>
  <c r="L6" i="11" s="1"/>
  <c r="K5" i="11"/>
  <c r="L5" i="11" s="1"/>
  <c r="J9" i="8"/>
  <c r="J8" i="8"/>
  <c r="J7" i="8"/>
  <c r="J6" i="8"/>
  <c r="H9" i="8"/>
  <c r="H8" i="8"/>
  <c r="H7" i="8"/>
  <c r="H6" i="8"/>
  <c r="F9" i="8"/>
  <c r="F8" i="8"/>
  <c r="F7" i="8"/>
  <c r="F6" i="8"/>
  <c r="D9" i="8"/>
  <c r="D8" i="8"/>
  <c r="D7" i="8"/>
  <c r="D6" i="8"/>
  <c r="B9" i="8"/>
  <c r="B8" i="8"/>
  <c r="B7" i="8"/>
  <c r="B6" i="8"/>
  <c r="K41" i="2"/>
  <c r="L41" i="2" s="1"/>
  <c r="K42" i="2"/>
  <c r="L42" i="2" s="1"/>
  <c r="K43" i="2"/>
  <c r="L43" i="2" s="1"/>
  <c r="K44" i="2"/>
  <c r="L44" i="2" s="1"/>
  <c r="K7" i="6"/>
  <c r="L7" i="6" s="1"/>
  <c r="K5" i="2"/>
  <c r="L5" i="2" s="1"/>
  <c r="K6" i="2"/>
  <c r="L6" i="2" s="1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K30" i="7"/>
  <c r="L30" i="7" s="1"/>
  <c r="K29" i="7"/>
  <c r="L29" i="7" s="1"/>
  <c r="K28" i="7"/>
  <c r="L28" i="7" s="1"/>
  <c r="K27" i="7"/>
  <c r="L27" i="7" s="1"/>
  <c r="K26" i="7"/>
  <c r="L26" i="7" s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L7" i="7" s="1"/>
  <c r="K6" i="7"/>
  <c r="L6" i="7" s="1"/>
  <c r="K5" i="7"/>
  <c r="K41" i="6"/>
  <c r="L41" i="6" s="1"/>
  <c r="K40" i="6"/>
  <c r="L40" i="6" s="1"/>
  <c r="K39" i="6"/>
  <c r="L39" i="6" s="1"/>
  <c r="K38" i="6"/>
  <c r="L38" i="6" s="1"/>
  <c r="K37" i="6"/>
  <c r="L37" i="6" s="1"/>
  <c r="K36" i="6"/>
  <c r="L36" i="6" s="1"/>
  <c r="K35" i="6"/>
  <c r="L35" i="6" s="1"/>
  <c r="K34" i="6"/>
  <c r="L34" i="6" s="1"/>
  <c r="K33" i="6"/>
  <c r="L33" i="6" s="1"/>
  <c r="K32" i="6"/>
  <c r="L32" i="6" s="1"/>
  <c r="K31" i="6"/>
  <c r="L31" i="6" s="1"/>
  <c r="K30" i="6"/>
  <c r="L30" i="6" s="1"/>
  <c r="K29" i="6"/>
  <c r="L29" i="6" s="1"/>
  <c r="K28" i="6"/>
  <c r="L28" i="6" s="1"/>
  <c r="K27" i="6"/>
  <c r="L27" i="6" s="1"/>
  <c r="K26" i="6"/>
  <c r="L26" i="6" s="1"/>
  <c r="K25" i="6"/>
  <c r="L25" i="6" s="1"/>
  <c r="K24" i="6"/>
  <c r="L24" i="6" s="1"/>
  <c r="K23" i="6"/>
  <c r="L23" i="6" s="1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6" i="6"/>
  <c r="L6" i="6" s="1"/>
  <c r="K5" i="6"/>
  <c r="L5" i="6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F15" i="14" l="1"/>
  <c r="D15" i="14"/>
  <c r="H15" i="14"/>
  <c r="B15" i="14"/>
  <c r="H15" i="12"/>
  <c r="D15" i="12"/>
  <c r="F15" i="12"/>
  <c r="A14" i="8"/>
  <c r="B14" i="8"/>
  <c r="D14" i="8"/>
  <c r="F14" i="8"/>
  <c r="H14" i="8"/>
  <c r="F14" i="9"/>
  <c r="A14" i="9"/>
  <c r="B14" i="9"/>
  <c r="H14" i="9"/>
  <c r="D14" i="9"/>
  <c r="H14" i="10"/>
  <c r="B14" i="10"/>
  <c r="D14" i="10"/>
  <c r="F14" i="10"/>
  <c r="L5" i="7"/>
  <c r="A14" i="10" s="1"/>
  <c r="D15" i="9" l="1"/>
  <c r="F15" i="9"/>
  <c r="B15" i="9"/>
  <c r="H15" i="9"/>
  <c r="F15" i="10"/>
  <c r="D15" i="10"/>
  <c r="H15" i="10"/>
  <c r="B15" i="10"/>
  <c r="D15" i="8"/>
  <c r="B15" i="8"/>
  <c r="F15" i="8"/>
  <c r="H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74049AFF-3DE9-4692-AF97-62A2D37252DF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20BF0A1D-A5E0-43D9-91CB-21128A309E91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A03ACBC3-9230-4869-A978-D279BA23CAFD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1B8C7F4F-E4E4-495B-9AF3-84739EFC41A2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B43B6A9D-7B3A-4999-9818-254E57271BF7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627B8505-FFC9-4F4B-9454-AB569D1A3FF2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E0DC6C6B-E7ED-4313-B7FF-DCE66FD9E443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AE5E6EB8-4096-4458-90F7-DBE252592F15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55918856-CF63-4C5D-95B0-1E00350217D5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1AAE2D7-AD9E-4DA0-A435-D206627AF2EC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<sst xmlns="http://schemas.openxmlformats.org/spreadsheetml/2006/main" count="600" uniqueCount="305">
  <si>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</si>
  <si>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</si>
  <si>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</si>
  <si>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</si>
  <si>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</si>
  <si>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</si>
  <si>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</si>
  <si>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</si>
  <si>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</si>
  <si>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</si>
  <si>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</si>
  <si>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</si>
  <si>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</si>
  <si>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</si>
  <si>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</si>
  <si>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</si>
  <si>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</si>
  <si>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</si>
  <si>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</si>
  <si>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</si>
  <si>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</si>
  <si>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</si>
  <si>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</si>
  <si>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</si>
  <si>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</si>
  <si>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</si>
  <si>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</si>
  <si>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</si>
  <si>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</si>
  <si>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</si>
  <si>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</si>
  <si>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</si>
  <si>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</si>
  <si>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</si>
  <si>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</si>
  <si>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</si>
  <si>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</si>
  <si>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</si>
  <si>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</si>
  <si>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</si>
  <si>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</si>
  <si>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</si>
  <si>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</si>
  <si>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</si>
  <si>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</si>
  <si>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</si>
  <si>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</si>
  <si>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</si>
  <si>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</si>
  <si>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</si>
  <si>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</si>
  <si>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</si>
  <si>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</si>
  <si>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</si>
  <si>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</si>
  <si>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</si>
  <si>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</si>
  <si>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</si>
  <si>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</si>
  <si>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</si>
  <si>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</si>
  <si>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</si>
  <si>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</si>
  <si>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</si>
  <si>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</si>
  <si>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</si>
  <si>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</si>
  <si>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</si>
  <si>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</si>
  <si>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</si>
  <si>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</si>
  <si>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</si>
  <si>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</si>
  <si>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</si>
  <si>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</si>
  <si>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</si>
  <si>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</si>
  <si>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</si>
  <si>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</si>
  <si>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</si>
  <si>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</si>
  <si>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</si>
  <si>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</si>
  <si>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</si>
  <si>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</si>
  <si>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</si>
  <si>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</si>
  <si>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</si>
  <si>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</si>
  <si>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</si>
  <si>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</si>
  <si>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04617</t>
  </si>
  <si>
    <t>นายไชวัฒน์    คุ้มเณร</t>
  </si>
  <si>
    <t>04618</t>
  </si>
  <si>
    <t>นายณัฏฐวี    รักพ่วง</t>
  </si>
  <si>
    <t>04619</t>
  </si>
  <si>
    <t>นายณัฐวัฒน์    นารอด</t>
  </si>
  <si>
    <t>04623</t>
  </si>
  <si>
    <t>นายภธนพล    ไม้เกตุ</t>
  </si>
  <si>
    <t>04626</t>
  </si>
  <si>
    <t>นายอชิตะ    มณีเขียว</t>
  </si>
  <si>
    <t>04627</t>
  </si>
  <si>
    <t>นายอธิศักดิ์    จีนเพชร</t>
  </si>
  <si>
    <t>04705</t>
  </si>
  <si>
    <t>นายชนัทธา    นารอด</t>
  </si>
  <si>
    <t>04711</t>
  </si>
  <si>
    <t>นายพงศ์พิสิฏฐ์    วันนา</t>
  </si>
  <si>
    <t>05122</t>
  </si>
  <si>
    <t>นายพิชญะ    สระเกตุ</t>
  </si>
  <si>
    <t>05254</t>
  </si>
  <si>
    <t>นายเทพรักษ์    สุขบัว</t>
  </si>
  <si>
    <t>05255</t>
  </si>
  <si>
    <t>นายพีรพัฒน์    รอดคง</t>
  </si>
  <si>
    <t>05256</t>
  </si>
  <si>
    <t>นายภูตะวัน    กำเนิดกลาง</t>
  </si>
  <si>
    <t>04628</t>
  </si>
  <si>
    <t>นางสาวกำไรทอง    เจือจันทร์</t>
  </si>
  <si>
    <t>04629</t>
  </si>
  <si>
    <t>นางสาวเกศเเก้ว    ปองคำ</t>
  </si>
  <si>
    <t>04630</t>
  </si>
  <si>
    <t>นางสาวจันทร์จิรา    นาหนองตูม</t>
  </si>
  <si>
    <t>04631</t>
  </si>
  <si>
    <t>นางสาวชลลดา    รักพ่วง</t>
  </si>
  <si>
    <t>04634</t>
  </si>
  <si>
    <t>นางสาวพิมลรัตน์    ดูเรืองรัมย์</t>
  </si>
  <si>
    <t>04635</t>
  </si>
  <si>
    <t>นางสาวเพ็ญพิชชา    ชาญพิมาย</t>
  </si>
  <si>
    <t>04636</t>
  </si>
  <si>
    <t>นางสาววรรณภา    ปิ่นมณี</t>
  </si>
  <si>
    <t>04637</t>
  </si>
  <si>
    <t>นางสาวสิริกาญจน์    เอี่ยมพงษ์</t>
  </si>
  <si>
    <t>04638</t>
  </si>
  <si>
    <t>นางสาวสิริยากร    กนกนาค</t>
  </si>
  <si>
    <t>04640</t>
  </si>
  <si>
    <t>นางสาวหทัยชนก    จีนเพชร</t>
  </si>
  <si>
    <t>04642</t>
  </si>
  <si>
    <t>นางสาวอรัญญา    อ่อนขำ</t>
  </si>
  <si>
    <t>04643</t>
  </si>
  <si>
    <t>นางสาวอริสรา    โตกำแหง</t>
  </si>
  <si>
    <t>04664</t>
  </si>
  <si>
    <t>นางสาวชนานันท์    พัดพ่วง</t>
  </si>
  <si>
    <t>04666</t>
  </si>
  <si>
    <t>นางสาวปวีณา    ชื่นทิม</t>
  </si>
  <si>
    <t>04690</t>
  </si>
  <si>
    <t>นางสาวคันธารัตน์    แซ่หลิม</t>
  </si>
  <si>
    <t>04694</t>
  </si>
  <si>
    <t>นางสาวปริศนา    สุรินทร์</t>
  </si>
  <si>
    <t>04696</t>
  </si>
  <si>
    <t>นางสาวพัชราภรณ์    รอดเพชร</t>
  </si>
  <si>
    <t>04697</t>
  </si>
  <si>
    <t>นางสาวพิชชญา    จูมาศ</t>
  </si>
  <si>
    <t>04698</t>
  </si>
  <si>
    <t>นางสาวรุจรี    อนงค์นอก</t>
  </si>
  <si>
    <t>04701</t>
  </si>
  <si>
    <t>นางสาวอรณิชา    ทิพมนต์</t>
  </si>
  <si>
    <t>04731</t>
  </si>
  <si>
    <t>นางสาวไอริณ    ศิริพล</t>
  </si>
  <si>
    <t>05257</t>
  </si>
  <si>
    <t>นางสาวจิรานันท์    จอมทะรักษ์</t>
  </si>
  <si>
    <t>05258</t>
  </si>
  <si>
    <t>นางสาวธนัชญา    พลากร</t>
  </si>
  <si>
    <t>05259</t>
  </si>
  <si>
    <t>นางสาวพรไพลิน    แป้นจันทร์</t>
  </si>
  <si>
    <t>05260</t>
  </si>
  <si>
    <t>นางสาวแพรวา    สาหร่ายสังข์</t>
  </si>
  <si>
    <t>05261</t>
  </si>
  <si>
    <t>นางสาวสุฐิตา    แสงอยู่</t>
  </si>
  <si>
    <t>05262</t>
  </si>
  <si>
    <t>นางสาวสุนิสา    แก้วกัณหา</t>
  </si>
  <si>
    <t>05263</t>
  </si>
  <si>
    <t>นางสาวอนิลฑิตา    กัลปพฤกษ์</t>
  </si>
  <si>
    <t>รหัสวิชา.................................. ชั้นมัธยมศึกษาปีที่ 4 ห้อง 2 ปีการศึกษา 2568 ภาคเรียนที่ 1</t>
  </si>
  <si>
    <t>04621</t>
  </si>
  <si>
    <t>นายนัทธพงศ์    แสงโห้</t>
  </si>
  <si>
    <t>04652</t>
  </si>
  <si>
    <t>นายปรวัฒน์    สมอนาค</t>
  </si>
  <si>
    <t>04706</t>
  </si>
  <si>
    <t>นายฐานพัฒน์    มั่นประสงค์</t>
  </si>
  <si>
    <t>04709</t>
  </si>
  <si>
    <t>นายปฏิภาน    มณีเขียว</t>
  </si>
  <si>
    <t>04713</t>
  </si>
  <si>
    <t>นายรัฐสาตร์    พลดงนอก</t>
  </si>
  <si>
    <t>04715</t>
  </si>
  <si>
    <t>นายอทิกรณ์    พิเวิดรัมย์</t>
  </si>
  <si>
    <t>05127</t>
  </si>
  <si>
    <t>นายอัทระชัย    แพงมี</t>
  </si>
  <si>
    <t>05264</t>
  </si>
  <si>
    <t>นายกฤษดา    เสียมศักดิ์</t>
  </si>
  <si>
    <t>05265</t>
  </si>
  <si>
    <t>นายกิตติภพ    สอนเจริญทรัพย์</t>
  </si>
  <si>
    <t>05267</t>
  </si>
  <si>
    <t>นายชยากร    ท้องที่</t>
  </si>
  <si>
    <t>05268</t>
  </si>
  <si>
    <t>นายฑณพัฒน์    น่าชม</t>
  </si>
  <si>
    <t>05269</t>
  </si>
  <si>
    <t>นายธนากร    บุญแก้ว</t>
  </si>
  <si>
    <t>05270</t>
  </si>
  <si>
    <t>นายธันวา    เอี่ยมพงษ์</t>
  </si>
  <si>
    <t>05271</t>
  </si>
  <si>
    <t>นายปัณณวัฒน์    คุ้มวงษ์</t>
  </si>
  <si>
    <t>05272</t>
  </si>
  <si>
    <t>นายมนุเชษฐ์    นารอด</t>
  </si>
  <si>
    <t>04662</t>
  </si>
  <si>
    <t>นางสาวจิราพัชร    วันชัย</t>
  </si>
  <si>
    <t>04668</t>
  </si>
  <si>
    <t>นางสาวพัชราวดี    พงษ์มาก</t>
  </si>
  <si>
    <t>04670</t>
  </si>
  <si>
    <t>นางสาววรรณเพ็ญ    พรมเดื่อ</t>
  </si>
  <si>
    <t>04672</t>
  </si>
  <si>
    <t>นางสาวสุวรรณา    แก้วมณี</t>
  </si>
  <si>
    <t>04673</t>
  </si>
  <si>
    <t>นางสาวอัจฉราพร    เสนีพล</t>
  </si>
  <si>
    <t>04689</t>
  </si>
  <si>
    <t>นางสาวกรวีร์    คำชู</t>
  </si>
  <si>
    <t>04692</t>
  </si>
  <si>
    <t>นางสาวชญานิศ    รอไธสง</t>
  </si>
  <si>
    <t>04695</t>
  </si>
  <si>
    <t>นางสาวปิยฉัตร    หมอนคุด</t>
  </si>
  <si>
    <t>04700</t>
  </si>
  <si>
    <t>นางสาวศุภาพิชญ์    นิละเดช</t>
  </si>
  <si>
    <t>04702</t>
  </si>
  <si>
    <t>นางสาวอำพร    ข้อหล้า</t>
  </si>
  <si>
    <t>04719</t>
  </si>
  <si>
    <t>นางสาวจิรัชญา    บุญมี</t>
  </si>
  <si>
    <t>04720</t>
  </si>
  <si>
    <t>นางสาวจีรนันท์    ตั้งใจ</t>
  </si>
  <si>
    <t>04722</t>
  </si>
  <si>
    <t>นางสาวญนันทิดา    สระแก้ว</t>
  </si>
  <si>
    <t>04724</t>
  </si>
  <si>
    <t>นางสาวพศิกา    จีนเพชร</t>
  </si>
  <si>
    <t>04726</t>
  </si>
  <si>
    <t>นางสาวพิยะดา    เมฆี</t>
  </si>
  <si>
    <t>04727</t>
  </si>
  <si>
    <t>นางสาววรกาญจน์    สุขเปล่ง</t>
  </si>
  <si>
    <t>04728</t>
  </si>
  <si>
    <t>นางสาววันย์ทิพา    ระถาพล</t>
  </si>
  <si>
    <t>04730</t>
  </si>
  <si>
    <t>นางสาวอวิกา    พลายมี</t>
  </si>
  <si>
    <t>04957</t>
  </si>
  <si>
    <t>นางสาววรัญญา    ดีมาก</t>
  </si>
  <si>
    <t>04975</t>
  </si>
  <si>
    <t>นางสาวดลฤทัย    พนัส</t>
  </si>
  <si>
    <t>05120</t>
  </si>
  <si>
    <t>นางสาวบุตรศรินทร์    ปินมูลทราย</t>
  </si>
  <si>
    <t>05273</t>
  </si>
  <si>
    <t>นางสาวเกศกนก    ทรงดาศรี</t>
  </si>
  <si>
    <t>04426</t>
  </si>
  <si>
    <t>นายณัฐภัทร    แจ่มหม้อ</t>
  </si>
  <si>
    <t>04509</t>
  </si>
  <si>
    <t>นายอนุวัฒน์    สังขาว</t>
  </si>
  <si>
    <t>04620</t>
  </si>
  <si>
    <t>นายธิติวุฒิ    ลักษณะ</t>
  </si>
  <si>
    <t>04622</t>
  </si>
  <si>
    <t>นายปกป้อง    ฟักขาว</t>
  </si>
  <si>
    <t>04624</t>
  </si>
  <si>
    <t>นายศิรภัทร    อินทพงษ์</t>
  </si>
  <si>
    <t>04648</t>
  </si>
  <si>
    <t>นายชัชวาลย์    ศิรินาค</t>
  </si>
  <si>
    <t>04649</t>
  </si>
  <si>
    <t>นายณัฐพล    ถมยา</t>
  </si>
  <si>
    <t>04650</t>
  </si>
  <si>
    <t>นายธณชัย    ราชบุตร</t>
  </si>
  <si>
    <t>04651</t>
  </si>
  <si>
    <t>นายนนท์ปวิธ    มาวัน</t>
  </si>
  <si>
    <t>04653</t>
  </si>
  <si>
    <t>นายพงศกร    นารอด</t>
  </si>
  <si>
    <t>04655</t>
  </si>
  <si>
    <t>นายภัทรพล    สระเกตุ</t>
  </si>
  <si>
    <t>04657</t>
  </si>
  <si>
    <t>นายศิริพร    พลอาชา</t>
  </si>
  <si>
    <t>04676</t>
  </si>
  <si>
    <t>นายจิรายุ    ผึ้งวงค์เขียน</t>
  </si>
  <si>
    <t>04677</t>
  </si>
  <si>
    <t>นายโชติวันชัย    เสือด้วง</t>
  </si>
  <si>
    <t>04681</t>
  </si>
  <si>
    <t>นายปรัชญา    จันพุฒ</t>
  </si>
  <si>
    <t>04682</t>
  </si>
  <si>
    <t>นายพงศกร    เจือจันทร์</t>
  </si>
  <si>
    <t>04683</t>
  </si>
  <si>
    <t>นายพิชิตพร    พิมพา</t>
  </si>
  <si>
    <t>04685</t>
  </si>
  <si>
    <t>นายวิศรุต    สิทธิ</t>
  </si>
  <si>
    <t>04686</t>
  </si>
  <si>
    <t>นายสุธากร    แร่ทอง</t>
  </si>
  <si>
    <t>04688</t>
  </si>
  <si>
    <t>นายอภิรักษ์    อิ่มวงษ์</t>
  </si>
  <si>
    <t>04710</t>
  </si>
  <si>
    <t>นายปริวัฒน์    มั่นใจ</t>
  </si>
  <si>
    <t>04714</t>
  </si>
  <si>
    <t>นายวีรภัทร    พลพรม</t>
  </si>
  <si>
    <t>04732</t>
  </si>
  <si>
    <t>นายณัฐนันท์    แจ่มหม้อ</t>
  </si>
  <si>
    <t>05130</t>
  </si>
  <si>
    <t>นายสมพร    นามผาน</t>
  </si>
  <si>
    <t>05274</t>
  </si>
  <si>
    <t>นายพลวัต    วงษ์เขียด</t>
  </si>
  <si>
    <t>05275</t>
  </si>
  <si>
    <t>นายภูวดล    เพชรวงษ์</t>
  </si>
  <si>
    <t>รหัสวิชา.................... ชั้นมัธยมศึกษาปีที่ 4 ห้อง 3 ปีการศึกษา 2568 ภาคเรียนที่ 1</t>
  </si>
  <si>
    <t>รหัสวิชา................ ชั้นมัธยมศึกษาปีที่ 4 ห้อง 3 ปีการศึกษา 2568 ภาคเรียนที่ 1</t>
  </si>
  <si>
    <t>รหัสวิชา ว31181 ออกแบบและเทคโนโลยี ชั้นมัธยมศึกษาปีที่ 4 ห้อง 1 ปีการศึกษา 2568 ภาคเรียนที่ 1</t>
  </si>
  <si>
    <t>รหัสวิชา ว31181 ออกแบบและเทคโนโลยี ชั้นมัธยมศึกษาปีที่ 4 ห้อง 2 ปีการศึกษา 2568 ภาคเรียนที่ 1</t>
  </si>
  <si>
    <t>รหัสวิชา.................................. ชั้นมัธยมศึกษาปีที่ 4 ห้อง 2 (ศิลป์อังกฤษ) ปีการศึกษา 2568 ภาคเรียนที่ 1</t>
  </si>
  <si>
    <t>รหัสวิชา…..................... ชั้นมัธยมศึกษาปีที่ 4 ห้อง 2 ปีการศึกษา 2568 ภาคเรียนที่ 1</t>
  </si>
  <si>
    <t>รหัสวิชา….....................ชั้นมัธยมศึกษาปีที่ 4 ห้อง 2 ปีการศึกษา 2568 ภาคเรียนที่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</si>
</sst>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 readingOrder="1"/>
    </xf>
    <xf numFmtId="0" fontId="2" fillId="3" borderId="6" xfId="0" applyFont="1" applyFill="1" applyBorder="1" applyAlignment="1">
      <alignment horizontal="center"/>
    </xf>
    <xf numFmtId="0" fontId="15" fillId="0" borderId="0" xfId="0" applyFont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 readingOrder="1"/>
    </xf>
    <xf numFmtId="0" fontId="2" fillId="3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 wrapText="1" readingOrder="1"/>
    </xf>
    <xf numFmtId="0" fontId="2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1" fillId="2" borderId="8" xfId="0" applyFont="1" applyFill="1" applyBorder="1" applyAlignment="1">
      <alignment horizontal="center" textRotation="90" wrapText="1"/>
    </xf>
    <xf numFmtId="1" fontId="1" fillId="2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8" fillId="0" borderId="7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13" fillId="0" borderId="14" xfId="0" applyFont="1" applyBorder="1" applyAlignment="1">
      <alignment horizontal="justify" vertical="center"/>
    </xf>
    <xf numFmtId="0" fontId="4" fillId="0" borderId="17" xfId="0" applyFont="1" applyBorder="1" applyAlignment="1">
      <alignment horizontal="center" vertical="top" wrapText="1" readingOrder="1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center"/>
    </xf>
    <xf numFmtId="0" fontId="4" fillId="0" borderId="8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7" xfId="0" applyFont="1" applyBorder="1" applyAlignment="1" applyProtection="1">
      <alignment horizontal="center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shrinkToFit="1"/>
    </xf>
    <xf numFmtId="2" fontId="7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 applyProtection="1">
      <alignment horizontal="center"/>
      <protection locked="0"/>
    </xf>
    <xf numFmtId="1" fontId="8" fillId="0" borderId="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" fillId="2" borderId="8" xfId="0" applyFont="1" applyFill="1" applyBorder="1" applyAlignment="1" applyProtection="1">
      <alignment horizontal="center" textRotation="90" wrapText="1"/>
    </xf>
    <xf numFmtId="0" fontId="3" fillId="0" borderId="8" xfId="0" applyFont="1" applyBorder="1" applyProtection="1"/>
    <xf numFmtId="0" fontId="3" fillId="0" borderId="8" xfId="0" applyFont="1" applyBorder="1" applyAlignment="1" applyProtection="1">
      <alignment horizontal="center"/>
    </xf>
    <xf numFmtId="1" fontId="1" fillId="2" borderId="8" xfId="0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top" wrapText="1" readingOrder="1"/>
    </xf>
    <xf numFmtId="0" fontId="2" fillId="0" borderId="8" xfId="0" applyFont="1" applyBorder="1" applyAlignment="1" applyProtection="1">
      <alignment vertical="center"/>
    </xf>
    <xf numFmtId="0" fontId="2" fillId="3" borderId="8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8" fillId="0" borderId="7" xfId="0" applyFont="1" applyBorder="1" applyProtection="1"/>
    <xf numFmtId="0" fontId="7" fillId="0" borderId="0" xfId="0" applyFont="1" applyProtection="1"/>
    <xf numFmtId="0" fontId="8" fillId="0" borderId="7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/>
    </xf>
    <xf numFmtId="1" fontId="8" fillId="0" borderId="8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49" fontId="7" fillId="0" borderId="8" xfId="0" applyNumberFormat="1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2" fontId="7" fillId="0" borderId="8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66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2"/>
      <c r="S1" s="2"/>
    </row>
    <row r="2" spans="1:19" ht="23.25">
      <c r="A2" s="4"/>
      <c r="B2" s="67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3.25">
      <c r="A3" s="8" t="s">
        <v>2</v>
      </c>
      <c r="B3" s="64" t="s">
        <v>82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23.25">
      <c r="A4" s="9" t="s">
        <v>77</v>
      </c>
      <c r="B4" s="64" t="s">
        <v>86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</row>
    <row r="5" spans="1:19" ht="23.25">
      <c r="A5" s="9" t="s">
        <v>78</v>
      </c>
      <c r="B5" s="64" t="s">
        <v>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23.25">
      <c r="A6" s="9" t="s">
        <v>79</v>
      </c>
      <c r="B6" s="64" t="s">
        <v>83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51.75" customHeight="1">
      <c r="A7" s="50" t="s">
        <v>80</v>
      </c>
      <c r="B7" s="68" t="s">
        <v>74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19" ht="23.25">
      <c r="A8" s="9" t="s">
        <v>81</v>
      </c>
      <c r="B8" s="64" t="s">
        <v>75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</row>
    <row r="9" spans="1:19" ht="23.25">
      <c r="A9" s="51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51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45E7-9018-4A39-B24A-68D81ED6E54E}">
  <dimension ref="A1:AC16"/>
  <sheetViews>
    <sheetView workbookViewId="0">
      <selection activeCell="Z12" sqref="Z12"/>
    </sheetView>
  </sheetViews>
  <sheetFormatPr defaultRowHeight="21"/>
  <cols>
    <col min="1" max="1" width="12.85546875" style="104" customWidth="1"/>
    <col min="2" max="11" width="7.140625" style="104" customWidth="1"/>
    <col min="12" max="16384" width="9.140625" style="104"/>
  </cols>
  <sheetData>
    <row r="1" spans="1:29">
      <c r="A1" s="69" t="s">
        <v>302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103"/>
    </row>
    <row r="2" spans="1:29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4" spans="1:29">
      <c r="A4" s="106" t="s">
        <v>57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7"/>
      <c r="X4" s="108"/>
      <c r="Y4" s="108"/>
      <c r="Z4" s="108"/>
      <c r="AA4" s="108"/>
      <c r="AB4" s="108"/>
      <c r="AC4" s="107"/>
    </row>
    <row r="5" spans="1:29">
      <c r="A5" s="109" t="s">
        <v>58</v>
      </c>
      <c r="B5" s="110" t="s">
        <v>59</v>
      </c>
      <c r="C5" s="110"/>
      <c r="D5" s="111" t="s">
        <v>60</v>
      </c>
      <c r="E5" s="111"/>
      <c r="F5" s="111" t="s">
        <v>61</v>
      </c>
      <c r="G5" s="111"/>
      <c r="H5" s="111" t="s">
        <v>62</v>
      </c>
      <c r="I5" s="111"/>
      <c r="J5" s="111" t="s">
        <v>63</v>
      </c>
      <c r="K5" s="111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29">
      <c r="A6" s="113" t="s">
        <v>70</v>
      </c>
      <c r="B6" s="114">
        <f>COUNTIF('student m.4.2 China'!$F$5:$F$18,3)</f>
        <v>0</v>
      </c>
      <c r="C6" s="114" t="s">
        <v>15</v>
      </c>
      <c r="D6" s="114">
        <f>COUNTIF('student m.4.2 China'!$G$5:$G$18,3)</f>
        <v>0</v>
      </c>
      <c r="E6" s="114" t="s">
        <v>15</v>
      </c>
      <c r="F6" s="114">
        <f>COUNTIF('student m.4.2 China'!$H$5:$H$18,3)</f>
        <v>0</v>
      </c>
      <c r="G6" s="114" t="s">
        <v>15</v>
      </c>
      <c r="H6" s="114">
        <f>COUNTIF('student m.4.2 China'!$I$5:$I$18,3)</f>
        <v>0</v>
      </c>
      <c r="I6" s="114" t="s">
        <v>15</v>
      </c>
      <c r="J6" s="114">
        <f>COUNTIF('student m.4.2 China'!$J$5:$J$18,3)</f>
        <v>0</v>
      </c>
      <c r="K6" s="114" t="s">
        <v>15</v>
      </c>
      <c r="L6" s="115"/>
      <c r="M6" s="116"/>
      <c r="N6" s="117"/>
      <c r="O6" s="118"/>
      <c r="P6" s="116"/>
      <c r="Q6" s="117"/>
      <c r="R6" s="112"/>
      <c r="S6" s="116"/>
      <c r="T6" s="117"/>
      <c r="U6" s="107"/>
      <c r="V6" s="119"/>
      <c r="W6" s="117"/>
    </row>
    <row r="7" spans="1:29">
      <c r="A7" s="113" t="s">
        <v>71</v>
      </c>
      <c r="B7" s="114">
        <f>COUNTIF('student m.4.2 China'!$F$5:$F$18,2)</f>
        <v>0</v>
      </c>
      <c r="C7" s="114" t="s">
        <v>15</v>
      </c>
      <c r="D7" s="114">
        <f>COUNTIF('student m.4.2 China'!$G$5:$G$18,2)</f>
        <v>0</v>
      </c>
      <c r="E7" s="114" t="s">
        <v>15</v>
      </c>
      <c r="F7" s="114">
        <f>COUNTIF('student m.4.2 China'!$H$5:$H$18,2)</f>
        <v>0</v>
      </c>
      <c r="G7" s="114" t="s">
        <v>15</v>
      </c>
      <c r="H7" s="114">
        <f>COUNTIF('student m.4.2 China'!$I$5:$I$18,2)</f>
        <v>0</v>
      </c>
      <c r="I7" s="114" t="s">
        <v>15</v>
      </c>
      <c r="J7" s="114">
        <f>COUNTIF('student m.4.2 China'!$J$5:$J$18,2)</f>
        <v>0</v>
      </c>
      <c r="K7" s="114" t="s">
        <v>15</v>
      </c>
      <c r="L7" s="120"/>
      <c r="M7" s="107"/>
      <c r="N7" s="107"/>
      <c r="O7" s="118"/>
      <c r="P7" s="107"/>
      <c r="Q7" s="107"/>
      <c r="R7" s="112"/>
      <c r="S7" s="107"/>
      <c r="T7" s="107"/>
      <c r="U7" s="107"/>
      <c r="V7" s="121"/>
      <c r="W7" s="121"/>
    </row>
    <row r="8" spans="1:29">
      <c r="A8" s="113" t="s">
        <v>72</v>
      </c>
      <c r="B8" s="114">
        <f>COUNTIF('student m.4.2 China'!$F$5:$F$18,1)</f>
        <v>0</v>
      </c>
      <c r="C8" s="114" t="s">
        <v>15</v>
      </c>
      <c r="D8" s="114">
        <f>COUNTIF('student m.4.2 China'!$G$5:$G$18,1)</f>
        <v>0</v>
      </c>
      <c r="E8" s="114" t="s">
        <v>15</v>
      </c>
      <c r="F8" s="114">
        <f>COUNTIF('student m.4.2 China'!$H$5:$H$18,1)</f>
        <v>0</v>
      </c>
      <c r="G8" s="114" t="s">
        <v>15</v>
      </c>
      <c r="H8" s="114">
        <f>COUNTIF('student m.4.2 China'!$I$5:$I$18,1)</f>
        <v>0</v>
      </c>
      <c r="I8" s="114" t="s">
        <v>15</v>
      </c>
      <c r="J8" s="114">
        <f>COUNTIF('student m.4.2 China'!$J$5:$J$18,1)</f>
        <v>0</v>
      </c>
      <c r="K8" s="114" t="s">
        <v>15</v>
      </c>
      <c r="L8" s="120"/>
      <c r="M8" s="116"/>
      <c r="N8" s="117"/>
      <c r="O8" s="118"/>
      <c r="P8" s="116"/>
      <c r="Q8" s="117"/>
      <c r="R8" s="112"/>
      <c r="S8" s="116"/>
      <c r="T8" s="117"/>
      <c r="U8" s="107"/>
      <c r="V8" s="119"/>
      <c r="W8" s="117"/>
    </row>
    <row r="9" spans="1:29">
      <c r="A9" s="113" t="s">
        <v>73</v>
      </c>
      <c r="B9" s="114">
        <f>COUNTIF('student m.4.2 China'!$F$5:$F$18,0)</f>
        <v>0</v>
      </c>
      <c r="C9" s="114" t="s">
        <v>15</v>
      </c>
      <c r="D9" s="114">
        <f>COUNTIF('student m.4.2 China'!$G$5:$G$18,0)</f>
        <v>0</v>
      </c>
      <c r="E9" s="114" t="s">
        <v>15</v>
      </c>
      <c r="F9" s="114">
        <f>COUNTIF('student m.4.2 China'!$H$5:$H$18,0)</f>
        <v>0</v>
      </c>
      <c r="G9" s="114" t="s">
        <v>15</v>
      </c>
      <c r="H9" s="114">
        <f>COUNTIF('student m.4.2 China'!$I$5:$I$18,0)</f>
        <v>0</v>
      </c>
      <c r="I9" s="114" t="s">
        <v>15</v>
      </c>
      <c r="J9" s="114">
        <f>COUNTIF('student m.4.2 China'!$J$5:$J$18,0)</f>
        <v>0</v>
      </c>
      <c r="K9" s="114" t="s">
        <v>15</v>
      </c>
      <c r="L9" s="120"/>
      <c r="M9" s="107"/>
      <c r="N9" s="107"/>
      <c r="O9" s="118"/>
      <c r="P9" s="107"/>
      <c r="Q9" s="107"/>
      <c r="R9" s="112"/>
      <c r="S9" s="107"/>
      <c r="T9" s="107"/>
      <c r="U9" s="107"/>
      <c r="V9" s="121"/>
      <c r="W9" s="121"/>
    </row>
    <row r="10" spans="1:29">
      <c r="A10" s="107"/>
      <c r="B10" s="112"/>
      <c r="C10" s="120"/>
      <c r="D10" s="107"/>
      <c r="E10" s="107"/>
      <c r="F10" s="107"/>
      <c r="G10" s="118"/>
      <c r="H10" s="107"/>
      <c r="I10" s="107"/>
      <c r="J10" s="107"/>
      <c r="K10" s="107"/>
      <c r="L10" s="112"/>
      <c r="M10" s="107"/>
      <c r="N10" s="107"/>
      <c r="O10" s="107"/>
      <c r="P10" s="107"/>
      <c r="Q10" s="121"/>
      <c r="R10" s="120"/>
      <c r="S10" s="116"/>
      <c r="T10" s="117"/>
      <c r="U10" s="118"/>
      <c r="V10" s="116"/>
      <c r="W10" s="117"/>
      <c r="X10" s="112"/>
      <c r="Y10" s="116"/>
      <c r="Z10" s="117"/>
      <c r="AA10" s="107"/>
      <c r="AB10" s="119"/>
      <c r="AC10" s="117"/>
    </row>
    <row r="11" spans="1:29">
      <c r="A11" s="112"/>
      <c r="B11" s="112"/>
      <c r="C11" s="112"/>
      <c r="D11" s="112"/>
      <c r="E11" s="112"/>
      <c r="F11" s="112"/>
      <c r="G11" s="120"/>
      <c r="H11" s="107"/>
      <c r="I11" s="107"/>
      <c r="J11" s="118"/>
      <c r="K11" s="107"/>
      <c r="L11" s="107"/>
      <c r="M11" s="112"/>
      <c r="N11" s="107"/>
      <c r="O11" s="107"/>
      <c r="P11" s="107"/>
      <c r="Q11" s="121"/>
      <c r="R11" s="121"/>
    </row>
    <row r="12" spans="1:29">
      <c r="A12" s="111" t="s">
        <v>69</v>
      </c>
      <c r="B12" s="111" t="s">
        <v>68</v>
      </c>
      <c r="C12" s="111"/>
      <c r="D12" s="111"/>
      <c r="E12" s="111"/>
      <c r="F12" s="111"/>
      <c r="G12" s="111"/>
      <c r="H12" s="111"/>
      <c r="I12" s="111"/>
      <c r="J12" s="120"/>
      <c r="K12" s="120"/>
      <c r="L12" s="120"/>
      <c r="M12" s="120"/>
      <c r="N12" s="120"/>
      <c r="O12" s="120"/>
      <c r="P12" s="120"/>
      <c r="Q12" s="120"/>
      <c r="R12" s="120"/>
    </row>
    <row r="13" spans="1:29">
      <c r="A13" s="111"/>
      <c r="B13" s="122" t="s">
        <v>64</v>
      </c>
      <c r="C13" s="122"/>
      <c r="D13" s="122" t="s">
        <v>65</v>
      </c>
      <c r="E13" s="122"/>
      <c r="F13" s="122" t="s">
        <v>66</v>
      </c>
      <c r="G13" s="122"/>
      <c r="H13" s="122" t="s">
        <v>67</v>
      </c>
      <c r="I13" s="122"/>
    </row>
    <row r="14" spans="1:29">
      <c r="A14" s="123">
        <f>COUNTA('student m.4.2 China'!L5:L18)</f>
        <v>14</v>
      </c>
      <c r="B14" s="111">
        <f>COUNTIF('student m.4.2 China'!$K$5:$K$18,3)</f>
        <v>0</v>
      </c>
      <c r="C14" s="111"/>
      <c r="D14" s="111">
        <f>COUNTIF('student m.4.2 China'!$K$5:$K$18,2)</f>
        <v>0</v>
      </c>
      <c r="E14" s="111"/>
      <c r="F14" s="111">
        <f>COUNTIF('student m.4.2 China'!$K$5:$K$18,1)</f>
        <v>0</v>
      </c>
      <c r="G14" s="111"/>
      <c r="H14" s="111">
        <f>COUNTIF('student m.4.2 China'!$K$5:$K$18,0)</f>
        <v>0</v>
      </c>
      <c r="I14" s="111"/>
    </row>
    <row r="15" spans="1:29">
      <c r="A15" s="123" t="s">
        <v>16</v>
      </c>
      <c r="B15" s="124">
        <f>(B14*100)/$A$14</f>
        <v>0</v>
      </c>
      <c r="C15" s="124"/>
      <c r="D15" s="124">
        <f t="shared" ref="D15" si="0">(D14*100)/$A$14</f>
        <v>0</v>
      </c>
      <c r="E15" s="124"/>
      <c r="F15" s="124">
        <f t="shared" ref="F15" si="1">(F14*100)/$A$14</f>
        <v>0</v>
      </c>
      <c r="G15" s="124"/>
      <c r="H15" s="124">
        <f t="shared" ref="H15" si="2">(H14*100)/$A$14</f>
        <v>0</v>
      </c>
      <c r="I15" s="124"/>
    </row>
    <row r="16" spans="1:29">
      <c r="B16" s="125"/>
      <c r="C16" s="125"/>
    </row>
  </sheetData>
  <sheetProtection algorithmName="SHA-512" hashValue="5TnrDJz+08ye6MUS/dh79yd8TKmx11XEqhxycRsJPFWcm8LcWPpk1dBLecpU7yRAdNmMatJykBElNwqF0ieU3w==" saltValue="I48yh2/NhQrjUarHv2NeHA==" spinCount="100000" sheet="1" objects="1" scenarios="1"/>
  <mergeCells count="35"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M6:N6"/>
    <mergeCell ref="P6:Q6"/>
    <mergeCell ref="S6:T6"/>
    <mergeCell ref="V6:W6"/>
    <mergeCell ref="M8:N8"/>
    <mergeCell ref="P8:Q8"/>
    <mergeCell ref="S8:T8"/>
    <mergeCell ref="V8:W8"/>
    <mergeCell ref="A1:K1"/>
    <mergeCell ref="A2:K2"/>
    <mergeCell ref="A4:K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0"/>
  <sheetViews>
    <sheetView topLeftCell="A16" workbookViewId="0">
      <selection activeCell="P19" sqref="P19"/>
    </sheetView>
  </sheetViews>
  <sheetFormatPr defaultColWidth="14.42578125" defaultRowHeight="15"/>
  <cols>
    <col min="1" max="1" width="5" customWidth="1"/>
    <col min="2" max="2" width="5.85546875" customWidth="1"/>
    <col min="3" max="3" width="6" style="32" customWidth="1"/>
    <col min="4" max="4" width="9.28515625" style="32" customWidth="1"/>
    <col min="5" max="5" width="27.140625" customWidth="1"/>
    <col min="6" max="6" width="3.7109375" style="32" customWidth="1"/>
    <col min="7" max="10" width="3.5703125" style="32" customWidth="1"/>
    <col min="11" max="11" width="5.7109375" style="32" customWidth="1"/>
    <col min="12" max="12" width="7.42578125" style="32" customWidth="1"/>
  </cols>
  <sheetData>
    <row r="1" spans="1:12" ht="29.25" customHeight="1">
      <c r="A1" s="69" t="s">
        <v>298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9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81.75" customHeight="1">
      <c r="A3" s="70" t="s">
        <v>56</v>
      </c>
      <c r="B3" s="70" t="s">
        <v>4</v>
      </c>
      <c r="C3" s="73" t="s">
        <v>6</v>
      </c>
      <c r="D3" s="70" t="s">
        <v>5</v>
      </c>
      <c r="E3" s="74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70" t="s">
        <v>13</v>
      </c>
      <c r="L3" s="70" t="s">
        <v>14</v>
      </c>
    </row>
    <row r="4" spans="1:12" ht="15" customHeight="1">
      <c r="A4" s="72"/>
      <c r="B4" s="72"/>
      <c r="C4" s="71"/>
      <c r="D4" s="71"/>
      <c r="E4" s="72"/>
      <c r="F4" s="36">
        <v>3</v>
      </c>
      <c r="G4" s="36">
        <v>3</v>
      </c>
      <c r="H4" s="36">
        <v>3</v>
      </c>
      <c r="I4" s="36">
        <v>3</v>
      </c>
      <c r="J4" s="36">
        <v>3</v>
      </c>
      <c r="K4" s="71"/>
      <c r="L4" s="71"/>
    </row>
    <row r="5" spans="1:12" ht="15.95" customHeight="1">
      <c r="A5" s="26">
        <v>4</v>
      </c>
      <c r="B5" s="26">
        <v>3</v>
      </c>
      <c r="C5" s="57">
        <v>1</v>
      </c>
      <c r="D5" s="60" t="s">
        <v>246</v>
      </c>
      <c r="E5" s="60" t="s">
        <v>247</v>
      </c>
      <c r="F5" s="58"/>
      <c r="G5" s="58"/>
      <c r="H5" s="58"/>
      <c r="I5" s="58"/>
      <c r="J5" s="58"/>
      <c r="K5" s="27" t="e">
        <f>IF(J5="-","-",MODE(F5:J5))</f>
        <v>#N/A</v>
      </c>
      <c r="L5" s="27" t="e">
        <f>IF(K5=3,"ดีเยี่ยม",IF(K5=2,"ดี",IF(K5=1,"พอใช้",IF(K5=0,"ปรับปรุง","-"))))</f>
        <v>#N/A</v>
      </c>
    </row>
    <row r="6" spans="1:12" ht="15.95" customHeight="1">
      <c r="A6" s="26">
        <v>4</v>
      </c>
      <c r="B6" s="26">
        <v>3</v>
      </c>
      <c r="C6" s="57">
        <v>2</v>
      </c>
      <c r="D6" s="60" t="s">
        <v>248</v>
      </c>
      <c r="E6" s="60" t="s">
        <v>249</v>
      </c>
      <c r="F6" s="58"/>
      <c r="G6" s="58"/>
      <c r="H6" s="58"/>
      <c r="I6" s="58"/>
      <c r="J6" s="58"/>
      <c r="K6" s="27" t="e">
        <f t="shared" ref="K6:K30" si="0">IF(J6="-","-",MODE(F6:J6))</f>
        <v>#N/A</v>
      </c>
      <c r="L6" s="27" t="e">
        <f t="shared" ref="L6:L30" si="1">IF(K6=3,"ดีเยี่ยม",IF(K6=2,"ดี",IF(K6=1,"พอใช้",IF(K6=0,"ปรับปรุง","-"))))</f>
        <v>#N/A</v>
      </c>
    </row>
    <row r="7" spans="1:12" ht="15.95" customHeight="1">
      <c r="A7" s="26">
        <v>4</v>
      </c>
      <c r="B7" s="26">
        <v>3</v>
      </c>
      <c r="C7" s="57">
        <v>3</v>
      </c>
      <c r="D7" s="60" t="s">
        <v>250</v>
      </c>
      <c r="E7" s="60" t="s">
        <v>251</v>
      </c>
      <c r="F7" s="58"/>
      <c r="G7" s="58"/>
      <c r="H7" s="58"/>
      <c r="I7" s="58"/>
      <c r="J7" s="58"/>
      <c r="K7" s="27" t="e">
        <f t="shared" si="0"/>
        <v>#N/A</v>
      </c>
      <c r="L7" s="27" t="e">
        <f t="shared" si="1"/>
        <v>#N/A</v>
      </c>
    </row>
    <row r="8" spans="1:12" ht="15.95" customHeight="1">
      <c r="A8" s="26">
        <v>4</v>
      </c>
      <c r="B8" s="26">
        <v>3</v>
      </c>
      <c r="C8" s="57">
        <v>4</v>
      </c>
      <c r="D8" s="60" t="s">
        <v>252</v>
      </c>
      <c r="E8" s="60" t="s">
        <v>253</v>
      </c>
      <c r="F8" s="58"/>
      <c r="G8" s="58"/>
      <c r="H8" s="58"/>
      <c r="I8" s="58"/>
      <c r="J8" s="58"/>
      <c r="K8" s="27" t="e">
        <f t="shared" si="0"/>
        <v>#N/A</v>
      </c>
      <c r="L8" s="27" t="e">
        <f t="shared" si="1"/>
        <v>#N/A</v>
      </c>
    </row>
    <row r="9" spans="1:12" ht="15.95" customHeight="1">
      <c r="A9" s="26">
        <v>4</v>
      </c>
      <c r="B9" s="26">
        <v>3</v>
      </c>
      <c r="C9" s="57">
        <v>5</v>
      </c>
      <c r="D9" s="60" t="s">
        <v>254</v>
      </c>
      <c r="E9" s="60" t="s">
        <v>255</v>
      </c>
      <c r="F9" s="58"/>
      <c r="G9" s="58"/>
      <c r="H9" s="58"/>
      <c r="I9" s="58"/>
      <c r="J9" s="58"/>
      <c r="K9" s="27" t="e">
        <f t="shared" si="0"/>
        <v>#N/A</v>
      </c>
      <c r="L9" s="27" t="e">
        <f t="shared" si="1"/>
        <v>#N/A</v>
      </c>
    </row>
    <row r="10" spans="1:12" ht="15.95" customHeight="1">
      <c r="A10" s="26">
        <v>4</v>
      </c>
      <c r="B10" s="26">
        <v>3</v>
      </c>
      <c r="C10" s="57">
        <v>6</v>
      </c>
      <c r="D10" s="60" t="s">
        <v>256</v>
      </c>
      <c r="E10" s="60" t="s">
        <v>257</v>
      </c>
      <c r="F10" s="58"/>
      <c r="G10" s="58"/>
      <c r="H10" s="58"/>
      <c r="I10" s="58"/>
      <c r="J10" s="58"/>
      <c r="K10" s="27" t="e">
        <f t="shared" si="0"/>
        <v>#N/A</v>
      </c>
      <c r="L10" s="27" t="e">
        <f t="shared" si="1"/>
        <v>#N/A</v>
      </c>
    </row>
    <row r="11" spans="1:12" ht="15.95" customHeight="1">
      <c r="A11" s="26">
        <v>4</v>
      </c>
      <c r="B11" s="26">
        <v>3</v>
      </c>
      <c r="C11" s="57">
        <v>7</v>
      </c>
      <c r="D11" s="60" t="s">
        <v>258</v>
      </c>
      <c r="E11" s="60" t="s">
        <v>259</v>
      </c>
      <c r="F11" s="58"/>
      <c r="G11" s="58"/>
      <c r="H11" s="58"/>
      <c r="I11" s="58"/>
      <c r="J11" s="58"/>
      <c r="K11" s="27" t="e">
        <f t="shared" si="0"/>
        <v>#N/A</v>
      </c>
      <c r="L11" s="27" t="e">
        <f t="shared" si="1"/>
        <v>#N/A</v>
      </c>
    </row>
    <row r="12" spans="1:12" ht="15.95" customHeight="1">
      <c r="A12" s="26">
        <v>4</v>
      </c>
      <c r="B12" s="29">
        <v>3</v>
      </c>
      <c r="C12" s="30">
        <v>8</v>
      </c>
      <c r="D12" s="60" t="s">
        <v>260</v>
      </c>
      <c r="E12" s="60" t="s">
        <v>261</v>
      </c>
      <c r="F12" s="58"/>
      <c r="G12" s="58"/>
      <c r="H12" s="58"/>
      <c r="I12" s="58"/>
      <c r="J12" s="58"/>
      <c r="K12" s="31" t="e">
        <f t="shared" si="0"/>
        <v>#N/A</v>
      </c>
      <c r="L12" s="27" t="e">
        <f t="shared" si="1"/>
        <v>#N/A</v>
      </c>
    </row>
    <row r="13" spans="1:12" ht="15.95" customHeight="1">
      <c r="A13" s="26">
        <v>4</v>
      </c>
      <c r="B13" s="19">
        <v>3</v>
      </c>
      <c r="C13" s="20">
        <v>9</v>
      </c>
      <c r="D13" s="60" t="s">
        <v>262</v>
      </c>
      <c r="E13" s="60" t="s">
        <v>263</v>
      </c>
      <c r="F13" s="58"/>
      <c r="G13" s="58"/>
      <c r="H13" s="58"/>
      <c r="I13" s="58"/>
      <c r="J13" s="58"/>
      <c r="K13" s="21" t="e">
        <f t="shared" si="0"/>
        <v>#N/A</v>
      </c>
      <c r="L13" s="27" t="e">
        <f t="shared" si="1"/>
        <v>#N/A</v>
      </c>
    </row>
    <row r="14" spans="1:12" ht="15.95" customHeight="1">
      <c r="A14" s="26">
        <v>4</v>
      </c>
      <c r="B14" s="19">
        <v>3</v>
      </c>
      <c r="C14" s="20">
        <v>10</v>
      </c>
      <c r="D14" s="60" t="s">
        <v>264</v>
      </c>
      <c r="E14" s="60" t="s">
        <v>265</v>
      </c>
      <c r="F14" s="58"/>
      <c r="G14" s="58"/>
      <c r="H14" s="58"/>
      <c r="I14" s="58"/>
      <c r="J14" s="58"/>
      <c r="K14" s="21" t="e">
        <f t="shared" si="0"/>
        <v>#N/A</v>
      </c>
      <c r="L14" s="27" t="e">
        <f t="shared" si="1"/>
        <v>#N/A</v>
      </c>
    </row>
    <row r="15" spans="1:12" ht="15.95" customHeight="1">
      <c r="A15" s="26">
        <v>4</v>
      </c>
      <c r="B15" s="19">
        <v>3</v>
      </c>
      <c r="C15" s="20">
        <v>11</v>
      </c>
      <c r="D15" s="60" t="s">
        <v>266</v>
      </c>
      <c r="E15" s="60" t="s">
        <v>267</v>
      </c>
      <c r="F15" s="58"/>
      <c r="G15" s="58"/>
      <c r="H15" s="58"/>
      <c r="I15" s="58"/>
      <c r="J15" s="58"/>
      <c r="K15" s="21" t="e">
        <f t="shared" si="0"/>
        <v>#N/A</v>
      </c>
      <c r="L15" s="27" t="e">
        <f t="shared" si="1"/>
        <v>#N/A</v>
      </c>
    </row>
    <row r="16" spans="1:12" ht="15.95" customHeight="1">
      <c r="A16" s="26">
        <v>4</v>
      </c>
      <c r="B16" s="19">
        <v>3</v>
      </c>
      <c r="C16" s="20">
        <v>12</v>
      </c>
      <c r="D16" s="60" t="s">
        <v>268</v>
      </c>
      <c r="E16" s="60" t="s">
        <v>269</v>
      </c>
      <c r="F16" s="58"/>
      <c r="G16" s="58"/>
      <c r="H16" s="58"/>
      <c r="I16" s="58"/>
      <c r="J16" s="58"/>
      <c r="K16" s="21" t="e">
        <f t="shared" si="0"/>
        <v>#N/A</v>
      </c>
      <c r="L16" s="27" t="e">
        <f t="shared" si="1"/>
        <v>#N/A</v>
      </c>
    </row>
    <row r="17" spans="1:12" ht="15.95" customHeight="1">
      <c r="A17" s="26">
        <v>4</v>
      </c>
      <c r="B17" s="19">
        <v>3</v>
      </c>
      <c r="C17" s="20">
        <v>13</v>
      </c>
      <c r="D17" s="60" t="s">
        <v>270</v>
      </c>
      <c r="E17" s="60" t="s">
        <v>271</v>
      </c>
      <c r="F17" s="58"/>
      <c r="G17" s="58"/>
      <c r="H17" s="58"/>
      <c r="I17" s="58"/>
      <c r="J17" s="58"/>
      <c r="K17" s="21" t="e">
        <f t="shared" si="0"/>
        <v>#N/A</v>
      </c>
      <c r="L17" s="27" t="e">
        <f t="shared" si="1"/>
        <v>#N/A</v>
      </c>
    </row>
    <row r="18" spans="1:12" ht="15.95" customHeight="1">
      <c r="A18" s="26">
        <v>4</v>
      </c>
      <c r="B18" s="19">
        <v>3</v>
      </c>
      <c r="C18" s="20">
        <v>14</v>
      </c>
      <c r="D18" s="60" t="s">
        <v>272</v>
      </c>
      <c r="E18" s="60" t="s">
        <v>273</v>
      </c>
      <c r="F18" s="58"/>
      <c r="G18" s="58"/>
      <c r="H18" s="58"/>
      <c r="I18" s="58"/>
      <c r="J18" s="58"/>
      <c r="K18" s="21" t="e">
        <f t="shared" si="0"/>
        <v>#N/A</v>
      </c>
      <c r="L18" s="27" t="e">
        <f t="shared" si="1"/>
        <v>#N/A</v>
      </c>
    </row>
    <row r="19" spans="1:12" ht="15.95" customHeight="1">
      <c r="A19" s="26">
        <v>4</v>
      </c>
      <c r="B19" s="19">
        <v>3</v>
      </c>
      <c r="C19" s="20">
        <v>15</v>
      </c>
      <c r="D19" s="60" t="s">
        <v>274</v>
      </c>
      <c r="E19" s="60" t="s">
        <v>275</v>
      </c>
      <c r="F19" s="58"/>
      <c r="G19" s="58"/>
      <c r="H19" s="58"/>
      <c r="I19" s="58"/>
      <c r="J19" s="58"/>
      <c r="K19" s="21" t="e">
        <f t="shared" si="0"/>
        <v>#N/A</v>
      </c>
      <c r="L19" s="27" t="e">
        <f t="shared" si="1"/>
        <v>#N/A</v>
      </c>
    </row>
    <row r="20" spans="1:12" ht="15.95" customHeight="1">
      <c r="A20" s="26">
        <v>4</v>
      </c>
      <c r="B20" s="19">
        <v>3</v>
      </c>
      <c r="C20" s="20">
        <v>16</v>
      </c>
      <c r="D20" s="60" t="s">
        <v>276</v>
      </c>
      <c r="E20" s="60" t="s">
        <v>277</v>
      </c>
      <c r="F20" s="58"/>
      <c r="G20" s="58"/>
      <c r="H20" s="58"/>
      <c r="I20" s="58"/>
      <c r="J20" s="58"/>
      <c r="K20" s="21" t="e">
        <f t="shared" si="0"/>
        <v>#N/A</v>
      </c>
      <c r="L20" s="27" t="e">
        <f t="shared" si="1"/>
        <v>#N/A</v>
      </c>
    </row>
    <row r="21" spans="1:12" ht="15.95" customHeight="1">
      <c r="A21" s="26">
        <v>4</v>
      </c>
      <c r="B21" s="19">
        <v>3</v>
      </c>
      <c r="C21" s="20">
        <v>17</v>
      </c>
      <c r="D21" s="60" t="s">
        <v>278</v>
      </c>
      <c r="E21" s="60" t="s">
        <v>279</v>
      </c>
      <c r="F21" s="58"/>
      <c r="G21" s="58"/>
      <c r="H21" s="58"/>
      <c r="I21" s="58"/>
      <c r="J21" s="58"/>
      <c r="K21" s="21" t="e">
        <f t="shared" si="0"/>
        <v>#N/A</v>
      </c>
      <c r="L21" s="27" t="e">
        <f t="shared" si="1"/>
        <v>#N/A</v>
      </c>
    </row>
    <row r="22" spans="1:12" ht="15.95" customHeight="1">
      <c r="A22" s="26">
        <v>4</v>
      </c>
      <c r="B22" s="19">
        <v>3</v>
      </c>
      <c r="C22" s="20">
        <v>18</v>
      </c>
      <c r="D22" s="60" t="s">
        <v>280</v>
      </c>
      <c r="E22" s="60" t="s">
        <v>281</v>
      </c>
      <c r="F22" s="58"/>
      <c r="G22" s="58"/>
      <c r="H22" s="58"/>
      <c r="I22" s="58"/>
      <c r="J22" s="58"/>
      <c r="K22" s="21" t="e">
        <f t="shared" si="0"/>
        <v>#N/A</v>
      </c>
      <c r="L22" s="27" t="e">
        <f t="shared" si="1"/>
        <v>#N/A</v>
      </c>
    </row>
    <row r="23" spans="1:12" ht="15.95" customHeight="1">
      <c r="A23" s="26">
        <v>4</v>
      </c>
      <c r="B23" s="19">
        <v>3</v>
      </c>
      <c r="C23" s="20">
        <v>19</v>
      </c>
      <c r="D23" s="60" t="s">
        <v>282</v>
      </c>
      <c r="E23" s="60" t="s">
        <v>283</v>
      </c>
      <c r="F23" s="58"/>
      <c r="G23" s="58"/>
      <c r="H23" s="58"/>
      <c r="I23" s="58"/>
      <c r="J23" s="58"/>
      <c r="K23" s="21" t="e">
        <f t="shared" si="0"/>
        <v>#N/A</v>
      </c>
      <c r="L23" s="27" t="e">
        <f t="shared" si="1"/>
        <v>#N/A</v>
      </c>
    </row>
    <row r="24" spans="1:12" ht="15.95" customHeight="1">
      <c r="A24" s="26">
        <v>4</v>
      </c>
      <c r="B24" s="19">
        <v>3</v>
      </c>
      <c r="C24" s="20">
        <v>20</v>
      </c>
      <c r="D24" s="60" t="s">
        <v>284</v>
      </c>
      <c r="E24" s="60" t="s">
        <v>285</v>
      </c>
      <c r="F24" s="58"/>
      <c r="G24" s="58"/>
      <c r="H24" s="58"/>
      <c r="I24" s="58"/>
      <c r="J24" s="58"/>
      <c r="K24" s="21" t="e">
        <f t="shared" si="0"/>
        <v>#N/A</v>
      </c>
      <c r="L24" s="27" t="e">
        <f t="shared" si="1"/>
        <v>#N/A</v>
      </c>
    </row>
    <row r="25" spans="1:12" ht="15.95" customHeight="1">
      <c r="A25" s="26">
        <v>4</v>
      </c>
      <c r="B25" s="19">
        <v>3</v>
      </c>
      <c r="C25" s="20">
        <v>21</v>
      </c>
      <c r="D25" s="60" t="s">
        <v>286</v>
      </c>
      <c r="E25" s="60" t="s">
        <v>287</v>
      </c>
      <c r="F25" s="58"/>
      <c r="G25" s="58"/>
      <c r="H25" s="58"/>
      <c r="I25" s="58"/>
      <c r="J25" s="58"/>
      <c r="K25" s="21" t="e">
        <f t="shared" si="0"/>
        <v>#N/A</v>
      </c>
      <c r="L25" s="27" t="e">
        <f t="shared" si="1"/>
        <v>#N/A</v>
      </c>
    </row>
    <row r="26" spans="1:12" ht="15.95" customHeight="1">
      <c r="A26" s="26">
        <v>4</v>
      </c>
      <c r="B26" s="19">
        <v>3</v>
      </c>
      <c r="C26" s="20">
        <v>22</v>
      </c>
      <c r="D26" s="60" t="s">
        <v>288</v>
      </c>
      <c r="E26" s="60" t="s">
        <v>289</v>
      </c>
      <c r="F26" s="58"/>
      <c r="G26" s="58"/>
      <c r="H26" s="58"/>
      <c r="I26" s="58"/>
      <c r="J26" s="58"/>
      <c r="K26" s="21" t="e">
        <f t="shared" si="0"/>
        <v>#N/A</v>
      </c>
      <c r="L26" s="27" t="e">
        <f t="shared" si="1"/>
        <v>#N/A</v>
      </c>
    </row>
    <row r="27" spans="1:12" ht="15.95" customHeight="1">
      <c r="A27" s="26">
        <v>4</v>
      </c>
      <c r="B27" s="19">
        <v>3</v>
      </c>
      <c r="C27" s="20">
        <v>23</v>
      </c>
      <c r="D27" s="60" t="s">
        <v>290</v>
      </c>
      <c r="E27" s="60" t="s">
        <v>291</v>
      </c>
      <c r="F27" s="58"/>
      <c r="G27" s="58"/>
      <c r="H27" s="58"/>
      <c r="I27" s="58"/>
      <c r="J27" s="58"/>
      <c r="K27" s="21" t="e">
        <f t="shared" si="0"/>
        <v>#N/A</v>
      </c>
      <c r="L27" s="27" t="e">
        <f t="shared" si="1"/>
        <v>#N/A</v>
      </c>
    </row>
    <row r="28" spans="1:12" ht="15.95" customHeight="1">
      <c r="A28" s="26">
        <v>4</v>
      </c>
      <c r="B28" s="19">
        <v>3</v>
      </c>
      <c r="C28" s="20">
        <v>24</v>
      </c>
      <c r="D28" s="60" t="s">
        <v>292</v>
      </c>
      <c r="E28" s="60" t="s">
        <v>293</v>
      </c>
      <c r="F28" s="58"/>
      <c r="G28" s="58"/>
      <c r="H28" s="58"/>
      <c r="I28" s="58"/>
      <c r="J28" s="58"/>
      <c r="K28" s="21" t="e">
        <f t="shared" si="0"/>
        <v>#N/A</v>
      </c>
      <c r="L28" s="27" t="e">
        <f t="shared" si="1"/>
        <v>#N/A</v>
      </c>
    </row>
    <row r="29" spans="1:12" ht="15.95" customHeight="1">
      <c r="A29" s="26">
        <v>4</v>
      </c>
      <c r="B29" s="19">
        <v>3</v>
      </c>
      <c r="C29" s="20">
        <v>25</v>
      </c>
      <c r="D29" s="60" t="s">
        <v>294</v>
      </c>
      <c r="E29" s="60" t="s">
        <v>295</v>
      </c>
      <c r="F29" s="58"/>
      <c r="G29" s="58"/>
      <c r="H29" s="58"/>
      <c r="I29" s="58"/>
      <c r="J29" s="58"/>
      <c r="K29" s="21" t="e">
        <f t="shared" si="0"/>
        <v>#N/A</v>
      </c>
      <c r="L29" s="27" t="e">
        <f t="shared" si="1"/>
        <v>#N/A</v>
      </c>
    </row>
    <row r="30" spans="1:12" ht="15.95" customHeight="1">
      <c r="A30" s="26">
        <v>4</v>
      </c>
      <c r="B30" s="19">
        <v>3</v>
      </c>
      <c r="C30" s="20">
        <v>26</v>
      </c>
      <c r="D30" s="60" t="s">
        <v>296</v>
      </c>
      <c r="E30" s="60" t="s">
        <v>297</v>
      </c>
      <c r="F30" s="58"/>
      <c r="G30" s="58"/>
      <c r="H30" s="58"/>
      <c r="I30" s="58"/>
      <c r="J30" s="58"/>
      <c r="K30" s="21" t="e">
        <f t="shared" si="0"/>
        <v>#N/A</v>
      </c>
      <c r="L30" s="27" t="e">
        <f t="shared" si="1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2" bottom="0.16" header="0.12" footer="0.12"/>
  <pageSetup paperSize="9" orientation="portrait" horizontalDpi="4294967293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A2" sqref="A2:K2"/>
    </sheetView>
  </sheetViews>
  <sheetFormatPr defaultRowHeight="21"/>
  <cols>
    <col min="1" max="1" width="12.85546875" style="11" customWidth="1"/>
    <col min="2" max="11" width="7" style="11" customWidth="1"/>
    <col min="12" max="16384" width="9.140625" style="11"/>
  </cols>
  <sheetData>
    <row r="1" spans="1:29">
      <c r="A1" s="79" t="s">
        <v>299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38"/>
    </row>
    <row r="2" spans="1:29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29">
      <c r="A4" s="81" t="s">
        <v>57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42"/>
      <c r="M4" s="39"/>
      <c r="N4" s="39"/>
      <c r="O4" s="39"/>
      <c r="P4" s="39"/>
      <c r="Q4" s="39"/>
      <c r="R4" s="39"/>
      <c r="S4" s="39"/>
      <c r="T4" s="39"/>
      <c r="U4" s="39"/>
      <c r="V4" s="39"/>
      <c r="W4" s="42"/>
      <c r="X4" s="39"/>
      <c r="Y4" s="39"/>
      <c r="Z4" s="39"/>
      <c r="AA4" s="39"/>
      <c r="AB4" s="39"/>
      <c r="AC4" s="42"/>
    </row>
    <row r="5" spans="1:29">
      <c r="A5" s="46" t="s">
        <v>58</v>
      </c>
      <c r="B5" s="80" t="s">
        <v>59</v>
      </c>
      <c r="C5" s="80"/>
      <c r="D5" s="76" t="s">
        <v>60</v>
      </c>
      <c r="E5" s="76"/>
      <c r="F5" s="76" t="s">
        <v>61</v>
      </c>
      <c r="G5" s="76"/>
      <c r="H5" s="76" t="s">
        <v>62</v>
      </c>
      <c r="I5" s="76"/>
      <c r="J5" s="76" t="s">
        <v>63</v>
      </c>
      <c r="K5" s="76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9">
      <c r="A6" s="47" t="s">
        <v>70</v>
      </c>
      <c r="B6" s="48">
        <f>COUNTIF('student m.4.3'!$F$5:$F$30,3)</f>
        <v>0</v>
      </c>
      <c r="C6" s="48" t="s">
        <v>15</v>
      </c>
      <c r="D6" s="48">
        <f>COUNTIF('student m.4.3'!$G$5:$G$30,3)</f>
        <v>0</v>
      </c>
      <c r="E6" s="48" t="s">
        <v>15</v>
      </c>
      <c r="F6" s="48">
        <f>COUNTIF('student m.4.3'!$H$5:$H$30,3)</f>
        <v>0</v>
      </c>
      <c r="G6" s="48" t="s">
        <v>15</v>
      </c>
      <c r="H6" s="48">
        <f>COUNTIF('student m.4.3'!$I$5:$I$30,3)</f>
        <v>0</v>
      </c>
      <c r="I6" s="48" t="s">
        <v>15</v>
      </c>
      <c r="J6" s="48">
        <f>COUNTIF('student m.4.3'!$J$5:$J$30,3)</f>
        <v>0</v>
      </c>
      <c r="K6" s="48" t="s">
        <v>15</v>
      </c>
      <c r="L6" s="41"/>
      <c r="M6" s="82"/>
      <c r="N6" s="83"/>
      <c r="O6" s="43"/>
      <c r="P6" s="82"/>
      <c r="Q6" s="83"/>
      <c r="R6" s="40"/>
      <c r="S6" s="82"/>
      <c r="T6" s="83"/>
      <c r="U6" s="42"/>
      <c r="V6" s="84"/>
      <c r="W6" s="83"/>
    </row>
    <row r="7" spans="1:29">
      <c r="A7" s="47" t="s">
        <v>71</v>
      </c>
      <c r="B7" s="48">
        <f>COUNTIF('student m.4.3'!$F$5:$F$30,2)</f>
        <v>0</v>
      </c>
      <c r="C7" s="48" t="s">
        <v>15</v>
      </c>
      <c r="D7" s="48">
        <f>COUNTIF('student m.4.3'!$G$5:$G$30,2)</f>
        <v>0</v>
      </c>
      <c r="E7" s="48" t="s">
        <v>15</v>
      </c>
      <c r="F7" s="48">
        <f>COUNTIF('student m.4.3'!$H$5:$H$30,2)</f>
        <v>0</v>
      </c>
      <c r="G7" s="48" t="s">
        <v>15</v>
      </c>
      <c r="H7" s="48">
        <f>COUNTIF('student m.4.3'!$I$5:$I$30,2)</f>
        <v>0</v>
      </c>
      <c r="I7" s="48" t="s">
        <v>15</v>
      </c>
      <c r="J7" s="48">
        <f>COUNTIF('student m.4.3'!$J$5:$J$30,2)</f>
        <v>0</v>
      </c>
      <c r="K7" s="48" t="s">
        <v>15</v>
      </c>
      <c r="L7" s="44"/>
      <c r="M7" s="42"/>
      <c r="N7" s="42"/>
      <c r="O7" s="43"/>
      <c r="P7" s="42"/>
      <c r="Q7" s="42"/>
      <c r="R7" s="40"/>
      <c r="S7" s="42"/>
      <c r="T7" s="42"/>
      <c r="U7" s="42"/>
      <c r="V7" s="45"/>
      <c r="W7" s="45"/>
    </row>
    <row r="8" spans="1:29">
      <c r="A8" s="47" t="s">
        <v>72</v>
      </c>
      <c r="B8" s="48">
        <f>COUNTIF('student m.4.3'!$F$5:$F$30,1)</f>
        <v>0</v>
      </c>
      <c r="C8" s="48" t="s">
        <v>15</v>
      </c>
      <c r="D8" s="48">
        <f>COUNTIF('student m.4.3'!$G$5:$G$30,1)</f>
        <v>0</v>
      </c>
      <c r="E8" s="48" t="s">
        <v>15</v>
      </c>
      <c r="F8" s="48">
        <f>COUNTIF('student m.4.3'!$H$5:$H$30,1)</f>
        <v>0</v>
      </c>
      <c r="G8" s="48" t="s">
        <v>15</v>
      </c>
      <c r="H8" s="48">
        <f>COUNTIF('student m.4.3'!$I$5:$I$30,1)</f>
        <v>0</v>
      </c>
      <c r="I8" s="48" t="s">
        <v>15</v>
      </c>
      <c r="J8" s="48">
        <f>COUNTIF('student m.4.3'!$J$5:$J$30,1)</f>
        <v>0</v>
      </c>
      <c r="K8" s="48" t="s">
        <v>15</v>
      </c>
      <c r="L8" s="44"/>
      <c r="M8" s="82"/>
      <c r="N8" s="83"/>
      <c r="O8" s="43"/>
      <c r="P8" s="82"/>
      <c r="Q8" s="83"/>
      <c r="R8" s="40"/>
      <c r="S8" s="82"/>
      <c r="T8" s="83"/>
      <c r="U8" s="42"/>
      <c r="V8" s="84"/>
      <c r="W8" s="83"/>
    </row>
    <row r="9" spans="1:29">
      <c r="A9" s="47" t="s">
        <v>73</v>
      </c>
      <c r="B9" s="48">
        <f>COUNTIF('student m.4.3'!$F$5:$F$30,0)</f>
        <v>0</v>
      </c>
      <c r="C9" s="48" t="s">
        <v>15</v>
      </c>
      <c r="D9" s="48">
        <f>COUNTIF('student m.4.3'!$G$5:$G$30,0)</f>
        <v>0</v>
      </c>
      <c r="E9" s="48" t="s">
        <v>15</v>
      </c>
      <c r="F9" s="48">
        <f>COUNTIF('student m.4.3'!$H$5:$H$30,0)</f>
        <v>0</v>
      </c>
      <c r="G9" s="48" t="s">
        <v>15</v>
      </c>
      <c r="H9" s="48">
        <f>COUNTIF('student m.4.3'!$I$5:$I$30,0)</f>
        <v>0</v>
      </c>
      <c r="I9" s="48" t="s">
        <v>15</v>
      </c>
      <c r="J9" s="48">
        <f>COUNTIF('student m.4.3'!$J$5:$J$30,0)</f>
        <v>0</v>
      </c>
      <c r="K9" s="48" t="s">
        <v>15</v>
      </c>
      <c r="L9" s="44"/>
      <c r="M9" s="42"/>
      <c r="N9" s="42"/>
      <c r="O9" s="43"/>
      <c r="P9" s="42"/>
      <c r="Q9" s="42"/>
      <c r="R9" s="40"/>
      <c r="S9" s="42"/>
      <c r="T9" s="42"/>
      <c r="U9" s="42"/>
      <c r="V9" s="45"/>
      <c r="W9" s="45"/>
    </row>
    <row r="10" spans="1:29">
      <c r="A10" s="42"/>
      <c r="B10" s="40"/>
      <c r="C10" s="44"/>
      <c r="D10" s="42"/>
      <c r="E10" s="42"/>
      <c r="F10" s="42"/>
      <c r="G10" s="43"/>
      <c r="H10" s="42"/>
      <c r="I10" s="42"/>
      <c r="J10" s="42"/>
      <c r="K10" s="42"/>
      <c r="L10" s="40"/>
      <c r="M10" s="42"/>
      <c r="N10" s="42"/>
      <c r="O10" s="42"/>
      <c r="P10" s="42"/>
      <c r="Q10" s="45"/>
      <c r="R10" s="44"/>
      <c r="S10" s="82"/>
      <c r="T10" s="83"/>
      <c r="U10" s="43"/>
      <c r="V10" s="82"/>
      <c r="W10" s="83"/>
      <c r="X10" s="40"/>
      <c r="Y10" s="82"/>
      <c r="Z10" s="83"/>
      <c r="AA10" s="42"/>
      <c r="AB10" s="84"/>
      <c r="AC10" s="83"/>
    </row>
    <row r="11" spans="1:29">
      <c r="A11" s="40"/>
      <c r="B11" s="40"/>
      <c r="C11" s="40"/>
      <c r="D11" s="40"/>
      <c r="E11" s="40"/>
      <c r="F11" s="40"/>
      <c r="G11" s="44"/>
      <c r="H11" s="42"/>
      <c r="I11" s="42"/>
      <c r="J11" s="43"/>
      <c r="K11" s="42"/>
      <c r="L11" s="42"/>
      <c r="M11" s="40"/>
      <c r="N11" s="42"/>
      <c r="O11" s="42"/>
      <c r="P11" s="42"/>
      <c r="Q11" s="45"/>
      <c r="R11" s="45"/>
    </row>
    <row r="12" spans="1:29">
      <c r="A12" s="76" t="s">
        <v>69</v>
      </c>
      <c r="B12" s="76" t="s">
        <v>68</v>
      </c>
      <c r="C12" s="76"/>
      <c r="D12" s="76"/>
      <c r="E12" s="76"/>
      <c r="F12" s="76"/>
      <c r="G12" s="76"/>
      <c r="H12" s="76"/>
      <c r="I12" s="76"/>
      <c r="J12" s="44"/>
      <c r="K12" s="44"/>
      <c r="L12" s="44"/>
      <c r="M12" s="44"/>
      <c r="N12" s="44"/>
      <c r="O12" s="44"/>
      <c r="P12" s="44"/>
      <c r="Q12" s="44"/>
      <c r="R12" s="44"/>
    </row>
    <row r="13" spans="1:29">
      <c r="A13" s="76"/>
      <c r="B13" s="77" t="s">
        <v>64</v>
      </c>
      <c r="C13" s="77"/>
      <c r="D13" s="77" t="s">
        <v>65</v>
      </c>
      <c r="E13" s="77"/>
      <c r="F13" s="77" t="s">
        <v>66</v>
      </c>
      <c r="G13" s="77"/>
      <c r="H13" s="77" t="s">
        <v>67</v>
      </c>
      <c r="I13" s="77"/>
    </row>
    <row r="14" spans="1:29">
      <c r="A14" s="49">
        <f>COUNTA('student m.4.3'!L5:L30)</f>
        <v>26</v>
      </c>
      <c r="B14" s="76">
        <f>COUNTIF('student m.4.3'!$K$5:$K$30,3)</f>
        <v>0</v>
      </c>
      <c r="C14" s="76"/>
      <c r="D14" s="76">
        <f>COUNTIF('student m.4.3'!$K$5:$K$30,2)</f>
        <v>0</v>
      </c>
      <c r="E14" s="76"/>
      <c r="F14" s="76">
        <f>COUNTIF('student m.4.3'!$K$5:$K$30,1)</f>
        <v>0</v>
      </c>
      <c r="G14" s="76"/>
      <c r="H14" s="76">
        <f>COUNTIF('student m.4.3'!$K$5:$K$30,0)</f>
        <v>0</v>
      </c>
      <c r="I14" s="76"/>
    </row>
    <row r="15" spans="1:29">
      <c r="A15" s="49" t="s">
        <v>16</v>
      </c>
      <c r="B15" s="75">
        <f>(B14*100)/$A$14</f>
        <v>0</v>
      </c>
      <c r="C15" s="75"/>
      <c r="D15" s="75">
        <f t="shared" ref="D15" si="0">(D14*100)/$A$14</f>
        <v>0</v>
      </c>
      <c r="E15" s="75"/>
      <c r="F15" s="75">
        <f t="shared" ref="F15" si="1">(F14*100)/$A$14</f>
        <v>0</v>
      </c>
      <c r="G15" s="75"/>
      <c r="H15" s="75">
        <f t="shared" ref="H15" si="2">(H14*100)/$A$14</f>
        <v>0</v>
      </c>
      <c r="I15" s="75"/>
    </row>
    <row r="16" spans="1:29">
      <c r="B16" s="78"/>
      <c r="C16" s="78"/>
    </row>
    <row r="17" s="11" customFormat="1"/>
    <row r="18" s="11" customFormat="1"/>
  </sheetData>
  <sheetProtection sheet="1" objects="1" scenarios="1"/>
  <mergeCells count="35">
    <mergeCell ref="A1:K1"/>
    <mergeCell ref="A2:K2"/>
    <mergeCell ref="A4:K4"/>
    <mergeCell ref="B5:C5"/>
    <mergeCell ref="D5:E5"/>
    <mergeCell ref="F5:G5"/>
    <mergeCell ref="H5:I5"/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56" t="s">
        <v>90</v>
      </c>
      <c r="B11"/>
      <c r="C11"/>
      <c r="D11"/>
      <c r="E11"/>
      <c r="F11"/>
    </row>
    <row r="12" spans="1:6">
      <c r="A12" s="54" t="s">
        <v>84</v>
      </c>
      <c r="B12"/>
      <c r="C12" s="53"/>
      <c r="D12" s="53"/>
      <c r="E12"/>
    </row>
    <row r="13" spans="1:6">
      <c r="A13" s="54" t="s">
        <v>88</v>
      </c>
      <c r="B13"/>
      <c r="C13" s="53"/>
      <c r="D13" s="53"/>
      <c r="E13"/>
    </row>
    <row r="14" spans="1:6">
      <c r="A14" s="54" t="s">
        <v>85</v>
      </c>
      <c r="B14"/>
      <c r="C14" s="53"/>
      <c r="D14"/>
      <c r="E14" s="53"/>
    </row>
    <row r="15" spans="1:6">
      <c r="A15" s="54" t="s">
        <v>89</v>
      </c>
      <c r="B15" s="53"/>
      <c r="C15"/>
      <c r="D15"/>
      <c r="E15" s="53"/>
    </row>
    <row r="16" spans="1:6" ht="21.75" thickBot="1">
      <c r="A16" s="55"/>
      <c r="B16" s="53"/>
      <c r="C16"/>
      <c r="D16"/>
      <c r="E16" s="53"/>
    </row>
    <row r="17" spans="1:5">
      <c r="A17" s="52"/>
      <c r="B17" s="53"/>
      <c r="C17"/>
      <c r="D17"/>
      <c r="E17" s="53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workbookViewId="0">
      <selection activeCell="F5" sqref="F5:J44"/>
    </sheetView>
  </sheetViews>
  <sheetFormatPr defaultColWidth="14.42578125" defaultRowHeight="15.95" customHeight="1"/>
  <cols>
    <col min="1" max="1" width="5" customWidth="1"/>
    <col min="2" max="2" width="5.85546875" customWidth="1"/>
    <col min="3" max="3" width="6" style="32" customWidth="1"/>
    <col min="4" max="4" width="9.28515625" style="32" customWidth="1"/>
    <col min="5" max="5" width="27.140625" customWidth="1"/>
    <col min="6" max="6" width="3.7109375" style="32" customWidth="1"/>
    <col min="7" max="10" width="3.5703125" style="32" customWidth="1"/>
    <col min="11" max="11" width="5.7109375" style="32" customWidth="1"/>
    <col min="12" max="12" width="7.42578125" style="32" customWidth="1"/>
  </cols>
  <sheetData>
    <row r="1" spans="1:12" ht="29.25" customHeight="1">
      <c r="A1" s="69" t="s">
        <v>300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21.7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81.75" customHeight="1">
      <c r="A3" s="70" t="s">
        <v>56</v>
      </c>
      <c r="B3" s="70" t="s">
        <v>4</v>
      </c>
      <c r="C3" s="73" t="s">
        <v>6</v>
      </c>
      <c r="D3" s="70" t="s">
        <v>5</v>
      </c>
      <c r="E3" s="74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70" t="s">
        <v>13</v>
      </c>
      <c r="L3" s="70" t="s">
        <v>14</v>
      </c>
    </row>
    <row r="4" spans="1:12" ht="15" customHeight="1">
      <c r="A4" s="72"/>
      <c r="B4" s="72"/>
      <c r="C4" s="71"/>
      <c r="D4" s="71"/>
      <c r="E4" s="72"/>
      <c r="F4" s="36">
        <v>3</v>
      </c>
      <c r="G4" s="36">
        <v>3</v>
      </c>
      <c r="H4" s="36">
        <v>3</v>
      </c>
      <c r="I4" s="36">
        <v>3</v>
      </c>
      <c r="J4" s="36">
        <v>3</v>
      </c>
      <c r="K4" s="71"/>
      <c r="L4" s="71"/>
    </row>
    <row r="5" spans="1:12" s="22" customFormat="1" ht="15.95" customHeight="1">
      <c r="A5" s="28">
        <v>4</v>
      </c>
      <c r="B5" s="29">
        <v>1</v>
      </c>
      <c r="C5" s="30">
        <v>1</v>
      </c>
      <c r="D5" s="59" t="s">
        <v>91</v>
      </c>
      <c r="E5" s="59" t="s">
        <v>92</v>
      </c>
      <c r="F5" s="34"/>
      <c r="G5" s="34"/>
      <c r="H5" s="34"/>
      <c r="I5" s="34"/>
      <c r="J5" s="34"/>
      <c r="K5" s="31" t="e">
        <f>IF(J5="-","-",MODE(F5:J5))</f>
        <v>#N/A</v>
      </c>
      <c r="L5" s="31" t="e">
        <f>IF(K5=3,"ดีเยี่ยม",IF(K5=2,"ดี",IF(K5=1,"พอใช้",IF(K5=0,"ปรับปรุง","-"))))</f>
        <v>#N/A</v>
      </c>
    </row>
    <row r="6" spans="1:12" s="22" customFormat="1" ht="15.95" customHeight="1">
      <c r="A6" s="18">
        <v>4</v>
      </c>
      <c r="B6" s="19">
        <v>1</v>
      </c>
      <c r="C6" s="20">
        <v>2</v>
      </c>
      <c r="D6" s="59" t="s">
        <v>93</v>
      </c>
      <c r="E6" s="59" t="s">
        <v>94</v>
      </c>
      <c r="F6" s="34"/>
      <c r="G6" s="34"/>
      <c r="H6" s="34"/>
      <c r="I6" s="34"/>
      <c r="J6" s="34"/>
      <c r="K6" s="21" t="e">
        <f t="shared" ref="K6:K34" si="0">IF(J6="-","-",MODE(F6:J6))</f>
        <v>#N/A</v>
      </c>
      <c r="L6" s="31" t="e">
        <f t="shared" ref="L6:L40" si="1">IF(K6=3,"ดีเยี่ยม",IF(K6=2,"ดี",IF(K6=1,"พอใช้",IF(K6=0,"ปรับปรุง","-"))))</f>
        <v>#N/A</v>
      </c>
    </row>
    <row r="7" spans="1:12" s="22" customFormat="1" ht="15.95" customHeight="1">
      <c r="A7" s="18">
        <v>4</v>
      </c>
      <c r="B7" s="19">
        <v>1</v>
      </c>
      <c r="C7" s="20">
        <v>3</v>
      </c>
      <c r="D7" s="59" t="s">
        <v>95</v>
      </c>
      <c r="E7" s="59" t="s">
        <v>96</v>
      </c>
      <c r="F7" s="34"/>
      <c r="G7" s="34"/>
      <c r="H7" s="34"/>
      <c r="I7" s="34"/>
      <c r="J7" s="34"/>
      <c r="K7" s="21" t="e">
        <f t="shared" si="0"/>
        <v>#N/A</v>
      </c>
      <c r="L7" s="31" t="e">
        <f t="shared" si="1"/>
        <v>#N/A</v>
      </c>
    </row>
    <row r="8" spans="1:12" s="22" customFormat="1" ht="15.95" customHeight="1">
      <c r="A8" s="18">
        <v>4</v>
      </c>
      <c r="B8" s="19">
        <v>1</v>
      </c>
      <c r="C8" s="20">
        <v>4</v>
      </c>
      <c r="D8" s="59" t="s">
        <v>97</v>
      </c>
      <c r="E8" s="59" t="s">
        <v>98</v>
      </c>
      <c r="F8" s="34"/>
      <c r="G8" s="34"/>
      <c r="H8" s="34"/>
      <c r="I8" s="34"/>
      <c r="J8" s="34"/>
      <c r="K8" s="21" t="e">
        <f t="shared" si="0"/>
        <v>#N/A</v>
      </c>
      <c r="L8" s="31" t="e">
        <f t="shared" si="1"/>
        <v>#N/A</v>
      </c>
    </row>
    <row r="9" spans="1:12" s="22" customFormat="1" ht="15.95" customHeight="1">
      <c r="A9" s="18">
        <v>4</v>
      </c>
      <c r="B9" s="19">
        <v>1</v>
      </c>
      <c r="C9" s="20">
        <v>5</v>
      </c>
      <c r="D9" s="59" t="s">
        <v>99</v>
      </c>
      <c r="E9" s="59" t="s">
        <v>100</v>
      </c>
      <c r="F9" s="34"/>
      <c r="G9" s="34"/>
      <c r="H9" s="34"/>
      <c r="I9" s="34"/>
      <c r="J9" s="34"/>
      <c r="K9" s="21" t="e">
        <f t="shared" si="0"/>
        <v>#N/A</v>
      </c>
      <c r="L9" s="31" t="e">
        <f t="shared" si="1"/>
        <v>#N/A</v>
      </c>
    </row>
    <row r="10" spans="1:12" s="22" customFormat="1" ht="15.95" customHeight="1">
      <c r="A10" s="18">
        <v>4</v>
      </c>
      <c r="B10" s="19">
        <v>1</v>
      </c>
      <c r="C10" s="20">
        <v>6</v>
      </c>
      <c r="D10" s="59" t="s">
        <v>101</v>
      </c>
      <c r="E10" s="59" t="s">
        <v>102</v>
      </c>
      <c r="F10" s="34"/>
      <c r="G10" s="34"/>
      <c r="H10" s="34"/>
      <c r="I10" s="34"/>
      <c r="J10" s="34"/>
      <c r="K10" s="21" t="e">
        <f t="shared" si="0"/>
        <v>#N/A</v>
      </c>
      <c r="L10" s="31" t="e">
        <f t="shared" si="1"/>
        <v>#N/A</v>
      </c>
    </row>
    <row r="11" spans="1:12" s="22" customFormat="1" ht="15.95" customHeight="1">
      <c r="A11" s="18">
        <v>4</v>
      </c>
      <c r="B11" s="19">
        <v>1</v>
      </c>
      <c r="C11" s="20">
        <v>7</v>
      </c>
      <c r="D11" s="59" t="s">
        <v>103</v>
      </c>
      <c r="E11" s="59" t="s">
        <v>104</v>
      </c>
      <c r="F11" s="34"/>
      <c r="G11" s="34"/>
      <c r="H11" s="34"/>
      <c r="I11" s="34"/>
      <c r="J11" s="34"/>
      <c r="K11" s="21" t="e">
        <f t="shared" si="0"/>
        <v>#N/A</v>
      </c>
      <c r="L11" s="31" t="e">
        <f t="shared" si="1"/>
        <v>#N/A</v>
      </c>
    </row>
    <row r="12" spans="1:12" s="22" customFormat="1" ht="15.95" customHeight="1">
      <c r="A12" s="28">
        <v>4</v>
      </c>
      <c r="B12" s="19">
        <v>1</v>
      </c>
      <c r="C12" s="20">
        <v>8</v>
      </c>
      <c r="D12" s="59" t="s">
        <v>105</v>
      </c>
      <c r="E12" s="59" t="s">
        <v>106</v>
      </c>
      <c r="F12" s="34"/>
      <c r="G12" s="34"/>
      <c r="H12" s="34"/>
      <c r="I12" s="34"/>
      <c r="J12" s="34"/>
      <c r="K12" s="21" t="e">
        <f t="shared" si="0"/>
        <v>#N/A</v>
      </c>
      <c r="L12" s="31" t="e">
        <f t="shared" si="1"/>
        <v>#N/A</v>
      </c>
    </row>
    <row r="13" spans="1:12" s="22" customFormat="1" ht="15.95" customHeight="1">
      <c r="A13" s="18">
        <v>4</v>
      </c>
      <c r="B13" s="19">
        <v>1</v>
      </c>
      <c r="C13" s="20">
        <v>9</v>
      </c>
      <c r="D13" s="59" t="s">
        <v>107</v>
      </c>
      <c r="E13" s="59" t="s">
        <v>108</v>
      </c>
      <c r="F13" s="34"/>
      <c r="G13" s="34"/>
      <c r="H13" s="34"/>
      <c r="I13" s="34"/>
      <c r="J13" s="34"/>
      <c r="K13" s="21" t="e">
        <f t="shared" si="0"/>
        <v>#N/A</v>
      </c>
      <c r="L13" s="31" t="e">
        <f t="shared" si="1"/>
        <v>#N/A</v>
      </c>
    </row>
    <row r="14" spans="1:12" s="22" customFormat="1" ht="15.95" customHeight="1">
      <c r="A14" s="18">
        <v>4</v>
      </c>
      <c r="B14" s="19">
        <v>1</v>
      </c>
      <c r="C14" s="20">
        <v>10</v>
      </c>
      <c r="D14" s="59" t="s">
        <v>109</v>
      </c>
      <c r="E14" s="59" t="s">
        <v>110</v>
      </c>
      <c r="F14" s="34"/>
      <c r="G14" s="34"/>
      <c r="H14" s="34"/>
      <c r="I14" s="34"/>
      <c r="J14" s="34"/>
      <c r="K14" s="21" t="e">
        <f t="shared" si="0"/>
        <v>#N/A</v>
      </c>
      <c r="L14" s="31" t="e">
        <f t="shared" si="1"/>
        <v>#N/A</v>
      </c>
    </row>
    <row r="15" spans="1:12" s="22" customFormat="1" ht="15.95" customHeight="1">
      <c r="A15" s="18">
        <v>4</v>
      </c>
      <c r="B15" s="19">
        <v>1</v>
      </c>
      <c r="C15" s="20">
        <v>11</v>
      </c>
      <c r="D15" s="59" t="s">
        <v>111</v>
      </c>
      <c r="E15" s="59" t="s">
        <v>112</v>
      </c>
      <c r="F15" s="34"/>
      <c r="G15" s="34"/>
      <c r="H15" s="34"/>
      <c r="I15" s="34"/>
      <c r="J15" s="34"/>
      <c r="K15" s="21" t="e">
        <f t="shared" si="0"/>
        <v>#N/A</v>
      </c>
      <c r="L15" s="31" t="e">
        <f t="shared" si="1"/>
        <v>#N/A</v>
      </c>
    </row>
    <row r="16" spans="1:12" s="22" customFormat="1" ht="15.95" customHeight="1">
      <c r="A16" s="18">
        <v>4</v>
      </c>
      <c r="B16" s="19">
        <v>1</v>
      </c>
      <c r="C16" s="20">
        <v>12</v>
      </c>
      <c r="D16" s="59" t="s">
        <v>113</v>
      </c>
      <c r="E16" s="59" t="s">
        <v>114</v>
      </c>
      <c r="F16" s="34"/>
      <c r="G16" s="34"/>
      <c r="H16" s="34"/>
      <c r="I16" s="34"/>
      <c r="J16" s="34"/>
      <c r="K16" s="21" t="e">
        <f t="shared" si="0"/>
        <v>#N/A</v>
      </c>
      <c r="L16" s="31" t="e">
        <f t="shared" si="1"/>
        <v>#N/A</v>
      </c>
    </row>
    <row r="17" spans="1:12" s="22" customFormat="1" ht="15.95" customHeight="1">
      <c r="A17" s="18">
        <v>4</v>
      </c>
      <c r="B17" s="19">
        <v>1</v>
      </c>
      <c r="C17" s="20">
        <v>13</v>
      </c>
      <c r="D17" s="59" t="s">
        <v>115</v>
      </c>
      <c r="E17" s="59" t="s">
        <v>116</v>
      </c>
      <c r="F17" s="34"/>
      <c r="G17" s="34"/>
      <c r="H17" s="34"/>
      <c r="I17" s="34"/>
      <c r="J17" s="34"/>
      <c r="K17" s="21" t="e">
        <f t="shared" si="0"/>
        <v>#N/A</v>
      </c>
      <c r="L17" s="31" t="e">
        <f t="shared" si="1"/>
        <v>#N/A</v>
      </c>
    </row>
    <row r="18" spans="1:12" s="22" customFormat="1" ht="15.95" customHeight="1">
      <c r="A18" s="18">
        <v>4</v>
      </c>
      <c r="B18" s="19">
        <v>1</v>
      </c>
      <c r="C18" s="20">
        <v>14</v>
      </c>
      <c r="D18" s="59" t="s">
        <v>117</v>
      </c>
      <c r="E18" s="59" t="s">
        <v>118</v>
      </c>
      <c r="F18" s="34"/>
      <c r="G18" s="34"/>
      <c r="H18" s="34"/>
      <c r="I18" s="34"/>
      <c r="J18" s="34"/>
      <c r="K18" s="21" t="e">
        <f t="shared" si="0"/>
        <v>#N/A</v>
      </c>
      <c r="L18" s="31" t="e">
        <f t="shared" si="1"/>
        <v>#N/A</v>
      </c>
    </row>
    <row r="19" spans="1:12" s="22" customFormat="1" ht="15.95" customHeight="1">
      <c r="A19" s="28">
        <v>4</v>
      </c>
      <c r="B19" s="19">
        <v>1</v>
      </c>
      <c r="C19" s="20">
        <v>15</v>
      </c>
      <c r="D19" s="59" t="s">
        <v>119</v>
      </c>
      <c r="E19" s="59" t="s">
        <v>120</v>
      </c>
      <c r="F19" s="34"/>
      <c r="G19" s="34"/>
      <c r="H19" s="34"/>
      <c r="I19" s="34"/>
      <c r="J19" s="34"/>
      <c r="K19" s="21" t="e">
        <f t="shared" si="0"/>
        <v>#N/A</v>
      </c>
      <c r="L19" s="31" t="e">
        <f t="shared" si="1"/>
        <v>#N/A</v>
      </c>
    </row>
    <row r="20" spans="1:12" s="22" customFormat="1" ht="15.95" customHeight="1">
      <c r="A20" s="18">
        <v>4</v>
      </c>
      <c r="B20" s="19">
        <v>1</v>
      </c>
      <c r="C20" s="20">
        <v>16</v>
      </c>
      <c r="D20" s="59" t="s">
        <v>121</v>
      </c>
      <c r="E20" s="59" t="s">
        <v>122</v>
      </c>
      <c r="F20" s="34"/>
      <c r="G20" s="34"/>
      <c r="H20" s="34"/>
      <c r="I20" s="34"/>
      <c r="J20" s="34"/>
      <c r="K20" s="21" t="e">
        <f t="shared" si="0"/>
        <v>#N/A</v>
      </c>
      <c r="L20" s="31" t="e">
        <f t="shared" si="1"/>
        <v>#N/A</v>
      </c>
    </row>
    <row r="21" spans="1:12" s="22" customFormat="1" ht="15.95" customHeight="1">
      <c r="A21" s="18">
        <v>4</v>
      </c>
      <c r="B21" s="19">
        <v>1</v>
      </c>
      <c r="C21" s="20">
        <v>17</v>
      </c>
      <c r="D21" s="59" t="s">
        <v>123</v>
      </c>
      <c r="E21" s="59" t="s">
        <v>124</v>
      </c>
      <c r="F21" s="34"/>
      <c r="G21" s="34"/>
      <c r="H21" s="34"/>
      <c r="I21" s="34"/>
      <c r="J21" s="34"/>
      <c r="K21" s="21" t="e">
        <f t="shared" si="0"/>
        <v>#N/A</v>
      </c>
      <c r="L21" s="31" t="e">
        <f t="shared" si="1"/>
        <v>#N/A</v>
      </c>
    </row>
    <row r="22" spans="1:12" s="22" customFormat="1" ht="15.95" customHeight="1">
      <c r="A22" s="18">
        <v>4</v>
      </c>
      <c r="B22" s="19">
        <v>1</v>
      </c>
      <c r="C22" s="20">
        <v>18</v>
      </c>
      <c r="D22" s="59" t="s">
        <v>125</v>
      </c>
      <c r="E22" s="59" t="s">
        <v>126</v>
      </c>
      <c r="F22" s="34"/>
      <c r="G22" s="34"/>
      <c r="H22" s="34"/>
      <c r="I22" s="34"/>
      <c r="J22" s="34"/>
      <c r="K22" s="21" t="e">
        <f t="shared" si="0"/>
        <v>#N/A</v>
      </c>
      <c r="L22" s="31" t="e">
        <f t="shared" si="1"/>
        <v>#N/A</v>
      </c>
    </row>
    <row r="23" spans="1:12" s="22" customFormat="1" ht="15.95" customHeight="1">
      <c r="A23" s="18">
        <v>4</v>
      </c>
      <c r="B23" s="19">
        <v>1</v>
      </c>
      <c r="C23" s="20">
        <v>19</v>
      </c>
      <c r="D23" s="59" t="s">
        <v>127</v>
      </c>
      <c r="E23" s="59" t="s">
        <v>128</v>
      </c>
      <c r="F23" s="34"/>
      <c r="G23" s="34"/>
      <c r="H23" s="34"/>
      <c r="I23" s="34"/>
      <c r="J23" s="34"/>
      <c r="K23" s="21" t="e">
        <f t="shared" si="0"/>
        <v>#N/A</v>
      </c>
      <c r="L23" s="31" t="e">
        <f t="shared" si="1"/>
        <v>#N/A</v>
      </c>
    </row>
    <row r="24" spans="1:12" s="22" customFormat="1" ht="15.95" customHeight="1">
      <c r="A24" s="18">
        <v>4</v>
      </c>
      <c r="B24" s="19">
        <v>1</v>
      </c>
      <c r="C24" s="20">
        <v>20</v>
      </c>
      <c r="D24" s="59" t="s">
        <v>129</v>
      </c>
      <c r="E24" s="59" t="s">
        <v>130</v>
      </c>
      <c r="F24" s="34"/>
      <c r="G24" s="34"/>
      <c r="H24" s="34"/>
      <c r="I24" s="34"/>
      <c r="J24" s="34"/>
      <c r="K24" s="21" t="e">
        <f t="shared" si="0"/>
        <v>#N/A</v>
      </c>
      <c r="L24" s="31" t="e">
        <f t="shared" si="1"/>
        <v>#N/A</v>
      </c>
    </row>
    <row r="25" spans="1:12" s="22" customFormat="1" ht="15.95" customHeight="1">
      <c r="A25" s="18">
        <v>4</v>
      </c>
      <c r="B25" s="19">
        <v>1</v>
      </c>
      <c r="C25" s="20">
        <v>21</v>
      </c>
      <c r="D25" s="59" t="s">
        <v>131</v>
      </c>
      <c r="E25" s="59" t="s">
        <v>132</v>
      </c>
      <c r="F25" s="34"/>
      <c r="G25" s="34"/>
      <c r="H25" s="34"/>
      <c r="I25" s="34"/>
      <c r="J25" s="34"/>
      <c r="K25" s="21" t="e">
        <f t="shared" si="0"/>
        <v>#N/A</v>
      </c>
      <c r="L25" s="31" t="e">
        <f t="shared" si="1"/>
        <v>#N/A</v>
      </c>
    </row>
    <row r="26" spans="1:12" s="22" customFormat="1" ht="15.95" customHeight="1">
      <c r="A26" s="28">
        <v>4</v>
      </c>
      <c r="B26" s="19">
        <v>1</v>
      </c>
      <c r="C26" s="20">
        <v>22</v>
      </c>
      <c r="D26" s="59" t="s">
        <v>133</v>
      </c>
      <c r="E26" s="59" t="s">
        <v>134</v>
      </c>
      <c r="F26" s="34"/>
      <c r="G26" s="34"/>
      <c r="H26" s="34"/>
      <c r="I26" s="34"/>
      <c r="J26" s="34"/>
      <c r="K26" s="21" t="e">
        <f t="shared" si="0"/>
        <v>#N/A</v>
      </c>
      <c r="L26" s="31" t="e">
        <f t="shared" si="1"/>
        <v>#N/A</v>
      </c>
    </row>
    <row r="27" spans="1:12" s="22" customFormat="1" ht="15.95" customHeight="1">
      <c r="A27" s="18">
        <v>4</v>
      </c>
      <c r="B27" s="19">
        <v>1</v>
      </c>
      <c r="C27" s="20">
        <v>23</v>
      </c>
      <c r="D27" s="59" t="s">
        <v>135</v>
      </c>
      <c r="E27" s="59" t="s">
        <v>136</v>
      </c>
      <c r="F27" s="34"/>
      <c r="G27" s="34"/>
      <c r="H27" s="34"/>
      <c r="I27" s="34"/>
      <c r="J27" s="34"/>
      <c r="K27" s="21" t="e">
        <f t="shared" si="0"/>
        <v>#N/A</v>
      </c>
      <c r="L27" s="31" t="e">
        <f t="shared" si="1"/>
        <v>#N/A</v>
      </c>
    </row>
    <row r="28" spans="1:12" s="22" customFormat="1" ht="15.95" customHeight="1">
      <c r="A28" s="18">
        <v>4</v>
      </c>
      <c r="B28" s="19">
        <v>1</v>
      </c>
      <c r="C28" s="20">
        <v>24</v>
      </c>
      <c r="D28" s="59" t="s">
        <v>137</v>
      </c>
      <c r="E28" s="59" t="s">
        <v>138</v>
      </c>
      <c r="F28" s="34"/>
      <c r="G28" s="34"/>
      <c r="H28" s="34"/>
      <c r="I28" s="34"/>
      <c r="J28" s="34"/>
      <c r="K28" s="21" t="e">
        <f t="shared" si="0"/>
        <v>#N/A</v>
      </c>
      <c r="L28" s="31" t="e">
        <f t="shared" si="1"/>
        <v>#N/A</v>
      </c>
    </row>
    <row r="29" spans="1:12" s="22" customFormat="1" ht="15.95" customHeight="1">
      <c r="A29" s="18">
        <v>4</v>
      </c>
      <c r="B29" s="19">
        <v>1</v>
      </c>
      <c r="C29" s="20">
        <v>25</v>
      </c>
      <c r="D29" s="59" t="s">
        <v>139</v>
      </c>
      <c r="E29" s="59" t="s">
        <v>140</v>
      </c>
      <c r="F29" s="34"/>
      <c r="G29" s="34"/>
      <c r="H29" s="34"/>
      <c r="I29" s="34"/>
      <c r="J29" s="34"/>
      <c r="K29" s="21" t="e">
        <f t="shared" si="0"/>
        <v>#N/A</v>
      </c>
      <c r="L29" s="31" t="e">
        <f t="shared" si="1"/>
        <v>#N/A</v>
      </c>
    </row>
    <row r="30" spans="1:12" s="22" customFormat="1" ht="15.95" customHeight="1">
      <c r="A30" s="18">
        <v>4</v>
      </c>
      <c r="B30" s="19">
        <v>1</v>
      </c>
      <c r="C30" s="20">
        <v>26</v>
      </c>
      <c r="D30" s="59" t="s">
        <v>141</v>
      </c>
      <c r="E30" s="59" t="s">
        <v>142</v>
      </c>
      <c r="F30" s="34"/>
      <c r="G30" s="34"/>
      <c r="H30" s="34"/>
      <c r="I30" s="34"/>
      <c r="J30" s="34"/>
      <c r="K30" s="21" t="e">
        <f t="shared" si="0"/>
        <v>#N/A</v>
      </c>
      <c r="L30" s="31" t="e">
        <f t="shared" si="1"/>
        <v>#N/A</v>
      </c>
    </row>
    <row r="31" spans="1:12" s="22" customFormat="1" ht="15.95" customHeight="1">
      <c r="A31" s="18">
        <v>4</v>
      </c>
      <c r="B31" s="19">
        <v>1</v>
      </c>
      <c r="C31" s="20">
        <v>27</v>
      </c>
      <c r="D31" s="59" t="s">
        <v>143</v>
      </c>
      <c r="E31" s="59" t="s">
        <v>144</v>
      </c>
      <c r="F31" s="34"/>
      <c r="G31" s="34"/>
      <c r="H31" s="34"/>
      <c r="I31" s="34"/>
      <c r="J31" s="34"/>
      <c r="K31" s="21" t="e">
        <f t="shared" si="0"/>
        <v>#N/A</v>
      </c>
      <c r="L31" s="31" t="e">
        <f t="shared" si="1"/>
        <v>#N/A</v>
      </c>
    </row>
    <row r="32" spans="1:12" s="22" customFormat="1" ht="15.95" customHeight="1">
      <c r="A32" s="18">
        <v>4</v>
      </c>
      <c r="B32" s="19">
        <v>1</v>
      </c>
      <c r="C32" s="20">
        <v>28</v>
      </c>
      <c r="D32" s="59" t="s">
        <v>145</v>
      </c>
      <c r="E32" s="59" t="s">
        <v>146</v>
      </c>
      <c r="F32" s="34"/>
      <c r="G32" s="34"/>
      <c r="H32" s="34"/>
      <c r="I32" s="34"/>
      <c r="J32" s="34"/>
      <c r="K32" s="21" t="e">
        <f t="shared" si="0"/>
        <v>#N/A</v>
      </c>
      <c r="L32" s="31" t="e">
        <f t="shared" si="1"/>
        <v>#N/A</v>
      </c>
    </row>
    <row r="33" spans="1:12" s="22" customFormat="1" ht="15.95" customHeight="1">
      <c r="A33" s="28">
        <v>4</v>
      </c>
      <c r="B33" s="19">
        <v>1</v>
      </c>
      <c r="C33" s="20">
        <v>29</v>
      </c>
      <c r="D33" s="59" t="s">
        <v>147</v>
      </c>
      <c r="E33" s="59" t="s">
        <v>148</v>
      </c>
      <c r="F33" s="34"/>
      <c r="G33" s="34"/>
      <c r="H33" s="34"/>
      <c r="I33" s="34"/>
      <c r="J33" s="34"/>
      <c r="K33" s="21" t="e">
        <f t="shared" si="0"/>
        <v>#N/A</v>
      </c>
      <c r="L33" s="31" t="e">
        <f t="shared" si="1"/>
        <v>#N/A</v>
      </c>
    </row>
    <row r="34" spans="1:12" s="22" customFormat="1" ht="15.95" customHeight="1">
      <c r="A34" s="18">
        <v>4</v>
      </c>
      <c r="B34" s="19">
        <v>1</v>
      </c>
      <c r="C34" s="20">
        <v>30</v>
      </c>
      <c r="D34" s="59" t="s">
        <v>149</v>
      </c>
      <c r="E34" s="59" t="s">
        <v>150</v>
      </c>
      <c r="F34" s="34"/>
      <c r="G34" s="34"/>
      <c r="H34" s="34"/>
      <c r="I34" s="34"/>
      <c r="J34" s="34"/>
      <c r="K34" s="21" t="e">
        <f t="shared" si="0"/>
        <v>#N/A</v>
      </c>
      <c r="L34" s="31" t="e">
        <f t="shared" si="1"/>
        <v>#N/A</v>
      </c>
    </row>
    <row r="35" spans="1:12" s="22" customFormat="1" ht="15.95" customHeight="1">
      <c r="A35" s="18">
        <v>4</v>
      </c>
      <c r="B35" s="19">
        <v>1</v>
      </c>
      <c r="C35" s="20">
        <v>31</v>
      </c>
      <c r="D35" s="59" t="s">
        <v>151</v>
      </c>
      <c r="E35" s="59" t="s">
        <v>152</v>
      </c>
      <c r="F35" s="34"/>
      <c r="G35" s="34"/>
      <c r="H35" s="34"/>
      <c r="I35" s="34"/>
      <c r="J35" s="34"/>
      <c r="K35" s="21" t="e">
        <f t="shared" ref="K35:K40" si="2">IF(J35="-","-",MODE(F35:J35))</f>
        <v>#N/A</v>
      </c>
      <c r="L35" s="31" t="e">
        <f t="shared" si="1"/>
        <v>#N/A</v>
      </c>
    </row>
    <row r="36" spans="1:12" s="22" customFormat="1" ht="15.95" customHeight="1">
      <c r="A36" s="18">
        <v>4</v>
      </c>
      <c r="B36" s="23">
        <v>1</v>
      </c>
      <c r="C36" s="24">
        <v>32</v>
      </c>
      <c r="D36" s="61" t="s">
        <v>153</v>
      </c>
      <c r="E36" s="61" t="s">
        <v>154</v>
      </c>
      <c r="F36" s="34"/>
      <c r="G36" s="34"/>
      <c r="H36" s="34"/>
      <c r="I36" s="34"/>
      <c r="J36" s="34"/>
      <c r="K36" s="25" t="e">
        <f t="shared" si="2"/>
        <v>#N/A</v>
      </c>
      <c r="L36" s="62" t="e">
        <f t="shared" si="1"/>
        <v>#N/A</v>
      </c>
    </row>
    <row r="37" spans="1:12" s="22" customFormat="1" ht="15.95" customHeight="1">
      <c r="A37" s="18">
        <v>4</v>
      </c>
      <c r="B37" s="26">
        <v>1</v>
      </c>
      <c r="C37" s="63">
        <v>33</v>
      </c>
      <c r="D37" s="59" t="s">
        <v>155</v>
      </c>
      <c r="E37" s="59" t="s">
        <v>156</v>
      </c>
      <c r="F37" s="34"/>
      <c r="G37" s="34"/>
      <c r="H37" s="34"/>
      <c r="I37" s="34"/>
      <c r="J37" s="34"/>
      <c r="K37" s="27" t="e">
        <f t="shared" si="2"/>
        <v>#N/A</v>
      </c>
      <c r="L37" s="27" t="e">
        <f t="shared" si="1"/>
        <v>#N/A</v>
      </c>
    </row>
    <row r="38" spans="1:12" s="22" customFormat="1" ht="15.95" customHeight="1">
      <c r="A38" s="18">
        <v>4</v>
      </c>
      <c r="B38" s="26">
        <v>1</v>
      </c>
      <c r="C38" s="63">
        <v>34</v>
      </c>
      <c r="D38" s="59" t="s">
        <v>157</v>
      </c>
      <c r="E38" s="59" t="s">
        <v>158</v>
      </c>
      <c r="F38" s="34"/>
      <c r="G38" s="34"/>
      <c r="H38" s="34"/>
      <c r="I38" s="34"/>
      <c r="J38" s="34"/>
      <c r="K38" s="27" t="e">
        <f t="shared" si="2"/>
        <v>#N/A</v>
      </c>
      <c r="L38" s="27" t="e">
        <f t="shared" si="1"/>
        <v>#N/A</v>
      </c>
    </row>
    <row r="39" spans="1:12" s="22" customFormat="1" ht="15.95" customHeight="1">
      <c r="A39" s="18">
        <v>4</v>
      </c>
      <c r="B39" s="26">
        <v>1</v>
      </c>
      <c r="C39" s="63">
        <v>35</v>
      </c>
      <c r="D39" s="59" t="s">
        <v>159</v>
      </c>
      <c r="E39" s="59" t="s">
        <v>160</v>
      </c>
      <c r="F39" s="34"/>
      <c r="G39" s="34"/>
      <c r="H39" s="34"/>
      <c r="I39" s="34"/>
      <c r="J39" s="34"/>
      <c r="K39" s="27" t="e">
        <f t="shared" si="2"/>
        <v>#N/A</v>
      </c>
      <c r="L39" s="27" t="e">
        <f t="shared" si="1"/>
        <v>#N/A</v>
      </c>
    </row>
    <row r="40" spans="1:12" s="22" customFormat="1" ht="15.95" customHeight="1">
      <c r="A40" s="28">
        <v>4</v>
      </c>
      <c r="B40" s="26">
        <v>1</v>
      </c>
      <c r="C40" s="63">
        <v>36</v>
      </c>
      <c r="D40" s="59" t="s">
        <v>161</v>
      </c>
      <c r="E40" s="59" t="s">
        <v>162</v>
      </c>
      <c r="F40" s="34"/>
      <c r="G40" s="34"/>
      <c r="H40" s="34"/>
      <c r="I40" s="34"/>
      <c r="J40" s="34"/>
      <c r="K40" s="27" t="e">
        <f t="shared" si="2"/>
        <v>#N/A</v>
      </c>
      <c r="L40" s="27" t="e">
        <f t="shared" si="1"/>
        <v>#N/A</v>
      </c>
    </row>
    <row r="41" spans="1:12" ht="15.95" customHeight="1">
      <c r="A41" s="18">
        <v>4</v>
      </c>
      <c r="B41" s="26">
        <v>1</v>
      </c>
      <c r="C41" s="63">
        <v>37</v>
      </c>
      <c r="D41" s="59" t="s">
        <v>163</v>
      </c>
      <c r="E41" s="59" t="s">
        <v>164</v>
      </c>
      <c r="F41" s="34"/>
      <c r="G41" s="34"/>
      <c r="H41" s="34"/>
      <c r="I41" s="34"/>
      <c r="J41" s="34"/>
      <c r="K41" s="27" t="e">
        <f t="shared" ref="K41:K44" si="3">IF(J41="-","-",MODE(F41:J41))</f>
        <v>#N/A</v>
      </c>
      <c r="L41" s="27" t="e">
        <f t="shared" ref="L41:L44" si="4">IF(K41=3,"ดีเยี่ยม",IF(K41=2,"ดี",IF(K41=1,"พอใช้",IF(K41=0,"ปรับปรุง","-"))))</f>
        <v>#N/A</v>
      </c>
    </row>
    <row r="42" spans="1:12" ht="15.95" customHeight="1">
      <c r="A42" s="18">
        <v>4</v>
      </c>
      <c r="B42" s="26">
        <v>1</v>
      </c>
      <c r="C42" s="63">
        <v>38</v>
      </c>
      <c r="D42" s="59" t="s">
        <v>165</v>
      </c>
      <c r="E42" s="59" t="s">
        <v>166</v>
      </c>
      <c r="F42" s="34"/>
      <c r="G42" s="34"/>
      <c r="H42" s="34"/>
      <c r="I42" s="34"/>
      <c r="J42" s="34"/>
      <c r="K42" s="27" t="e">
        <f t="shared" si="3"/>
        <v>#N/A</v>
      </c>
      <c r="L42" s="27" t="e">
        <f t="shared" si="4"/>
        <v>#N/A</v>
      </c>
    </row>
    <row r="43" spans="1:12" ht="15.95" customHeight="1">
      <c r="A43" s="18">
        <v>4</v>
      </c>
      <c r="B43" s="26">
        <v>1</v>
      </c>
      <c r="C43" s="63">
        <v>39</v>
      </c>
      <c r="D43" s="59" t="s">
        <v>167</v>
      </c>
      <c r="E43" s="59" t="s">
        <v>168</v>
      </c>
      <c r="F43" s="34"/>
      <c r="G43" s="34"/>
      <c r="H43" s="34"/>
      <c r="I43" s="34"/>
      <c r="J43" s="34"/>
      <c r="K43" s="27" t="e">
        <f t="shared" si="3"/>
        <v>#N/A</v>
      </c>
      <c r="L43" s="27" t="e">
        <f t="shared" si="4"/>
        <v>#N/A</v>
      </c>
    </row>
    <row r="44" spans="1:12" ht="15.95" customHeight="1">
      <c r="A44" s="18">
        <v>4</v>
      </c>
      <c r="B44" s="26">
        <v>1</v>
      </c>
      <c r="C44" s="63">
        <v>40</v>
      </c>
      <c r="D44" s="59" t="s">
        <v>169</v>
      </c>
      <c r="E44" s="59" t="s">
        <v>170</v>
      </c>
      <c r="F44" s="34"/>
      <c r="G44" s="34"/>
      <c r="H44" s="34"/>
      <c r="I44" s="34"/>
      <c r="J44" s="34"/>
      <c r="K44" s="27" t="e">
        <f t="shared" si="3"/>
        <v>#N/A</v>
      </c>
      <c r="L44" s="27" t="e">
        <f t="shared" si="4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A2" sqref="A2:K2"/>
    </sheetView>
  </sheetViews>
  <sheetFormatPr defaultRowHeight="21"/>
  <cols>
    <col min="1" max="1" width="12.85546875" style="11" customWidth="1"/>
    <col min="2" max="11" width="7.7109375" style="11" customWidth="1"/>
    <col min="12" max="16384" width="9.140625" style="11"/>
  </cols>
  <sheetData>
    <row r="1" spans="1:29">
      <c r="A1" s="79" t="s">
        <v>300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38"/>
    </row>
    <row r="2" spans="1:29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29">
      <c r="A4" s="81" t="s">
        <v>57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42"/>
      <c r="M4" s="39"/>
      <c r="N4" s="39"/>
      <c r="O4" s="39"/>
      <c r="P4" s="39"/>
      <c r="Q4" s="39"/>
      <c r="R4" s="39"/>
      <c r="S4" s="39"/>
      <c r="T4" s="39"/>
      <c r="U4" s="39"/>
      <c r="V4" s="39"/>
      <c r="W4" s="42"/>
      <c r="X4" s="39"/>
      <c r="Y4" s="39"/>
      <c r="Z4" s="39"/>
      <c r="AA4" s="39"/>
      <c r="AB4" s="39"/>
      <c r="AC4" s="42"/>
    </row>
    <row r="5" spans="1:29">
      <c r="A5" s="46" t="s">
        <v>58</v>
      </c>
      <c r="B5" s="80" t="s">
        <v>59</v>
      </c>
      <c r="C5" s="80"/>
      <c r="D5" s="76" t="s">
        <v>60</v>
      </c>
      <c r="E5" s="76"/>
      <c r="F5" s="76" t="s">
        <v>61</v>
      </c>
      <c r="G5" s="76"/>
      <c r="H5" s="76" t="s">
        <v>62</v>
      </c>
      <c r="I5" s="76"/>
      <c r="J5" s="76" t="s">
        <v>63</v>
      </c>
      <c r="K5" s="76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9">
      <c r="A6" s="47" t="s">
        <v>70</v>
      </c>
      <c r="B6" s="48">
        <f>COUNTIF('student m.4.1'!$F$5:$F$50,3)</f>
        <v>0</v>
      </c>
      <c r="C6" s="48" t="s">
        <v>15</v>
      </c>
      <c r="D6" s="48">
        <f>COUNTIF('student m.4.1'!$G$5:$G$50,3)</f>
        <v>0</v>
      </c>
      <c r="E6" s="48" t="s">
        <v>15</v>
      </c>
      <c r="F6" s="48">
        <f>COUNTIF('student m.4.1'!$H$5:$H$50,3)</f>
        <v>0</v>
      </c>
      <c r="G6" s="48" t="s">
        <v>15</v>
      </c>
      <c r="H6" s="48">
        <f>COUNTIF('student m.4.1'!$I$5:$I$50,3)</f>
        <v>0</v>
      </c>
      <c r="I6" s="48" t="s">
        <v>15</v>
      </c>
      <c r="J6" s="48">
        <f>COUNTIF('student m.4.1'!$J$5:$J$50,3)</f>
        <v>0</v>
      </c>
      <c r="K6" s="48" t="s">
        <v>15</v>
      </c>
      <c r="L6" s="41"/>
      <c r="M6" s="82"/>
      <c r="N6" s="83"/>
      <c r="O6" s="43"/>
      <c r="P6" s="82"/>
      <c r="Q6" s="83"/>
      <c r="R6" s="40"/>
      <c r="S6" s="82"/>
      <c r="T6" s="83"/>
      <c r="U6" s="42"/>
      <c r="V6" s="84"/>
      <c r="W6" s="83"/>
    </row>
    <row r="7" spans="1:29">
      <c r="A7" s="47" t="s">
        <v>71</v>
      </c>
      <c r="B7" s="48">
        <f>COUNTIF('student m.4.1'!$F$5:$F$50,2)</f>
        <v>0</v>
      </c>
      <c r="C7" s="48" t="s">
        <v>15</v>
      </c>
      <c r="D7" s="48">
        <f>COUNTIF('student m.4.1'!$G$5:$G$50,2)</f>
        <v>0</v>
      </c>
      <c r="E7" s="48" t="s">
        <v>15</v>
      </c>
      <c r="F7" s="48">
        <f>COUNTIF('student m.4.1'!$H$5:$H$50,2)</f>
        <v>0</v>
      </c>
      <c r="G7" s="48" t="s">
        <v>15</v>
      </c>
      <c r="H7" s="48">
        <f>COUNTIF('student m.4.1'!$I$5:$I$50,2)</f>
        <v>0</v>
      </c>
      <c r="I7" s="48" t="s">
        <v>15</v>
      </c>
      <c r="J7" s="48">
        <f>COUNTIF('student m.4.1'!$J$5:$J$50,2)</f>
        <v>0</v>
      </c>
      <c r="K7" s="48" t="s">
        <v>15</v>
      </c>
      <c r="L7" s="44"/>
      <c r="M7" s="42"/>
      <c r="N7" s="42"/>
      <c r="O7" s="43"/>
      <c r="P7" s="42"/>
      <c r="Q7" s="42"/>
      <c r="R7" s="40"/>
      <c r="S7" s="42"/>
      <c r="T7" s="42"/>
      <c r="U7" s="42"/>
      <c r="V7" s="45"/>
      <c r="W7" s="45"/>
    </row>
    <row r="8" spans="1:29">
      <c r="A8" s="47" t="s">
        <v>72</v>
      </c>
      <c r="B8" s="48">
        <f>COUNTIF('student m.4.1'!$F$5:$F$50,1)</f>
        <v>0</v>
      </c>
      <c r="C8" s="48" t="s">
        <v>15</v>
      </c>
      <c r="D8" s="48">
        <f>COUNTIF('student m.4.1'!$G$5:$G$50,1)</f>
        <v>0</v>
      </c>
      <c r="E8" s="48" t="s">
        <v>15</v>
      </c>
      <c r="F8" s="48">
        <f>COUNTIF('student m.4.1'!$H$5:$H$50,1)</f>
        <v>0</v>
      </c>
      <c r="G8" s="48" t="s">
        <v>15</v>
      </c>
      <c r="H8" s="48">
        <f>COUNTIF('student m.4.1'!$I$5:$I$50,1)</f>
        <v>0</v>
      </c>
      <c r="I8" s="48" t="s">
        <v>15</v>
      </c>
      <c r="J8" s="48">
        <f>COUNTIF('student m.4.1'!$J$5:$J$50,1)</f>
        <v>0</v>
      </c>
      <c r="K8" s="48" t="s">
        <v>15</v>
      </c>
      <c r="L8" s="44"/>
      <c r="M8" s="82"/>
      <c r="N8" s="83"/>
      <c r="O8" s="43"/>
      <c r="P8" s="82"/>
      <c r="Q8" s="83"/>
      <c r="R8" s="40"/>
      <c r="S8" s="82"/>
      <c r="T8" s="83"/>
      <c r="U8" s="42"/>
      <c r="V8" s="84"/>
      <c r="W8" s="83"/>
    </row>
    <row r="9" spans="1:29">
      <c r="A9" s="47" t="s">
        <v>73</v>
      </c>
      <c r="B9" s="48">
        <f>COUNTIF('student m.4.1'!$F$5:$F$50,0)</f>
        <v>0</v>
      </c>
      <c r="C9" s="48" t="s">
        <v>15</v>
      </c>
      <c r="D9" s="48">
        <f>COUNTIF('student m.4.1'!$G$5:$G$50,0)</f>
        <v>0</v>
      </c>
      <c r="E9" s="48" t="s">
        <v>15</v>
      </c>
      <c r="F9" s="48">
        <f>COUNTIF('student m.4.1'!$H$5:$H$50,0)</f>
        <v>0</v>
      </c>
      <c r="G9" s="48" t="s">
        <v>15</v>
      </c>
      <c r="H9" s="48">
        <f>COUNTIF('student m.4.1'!$I$5:$I$50,0)</f>
        <v>0</v>
      </c>
      <c r="I9" s="48" t="s">
        <v>15</v>
      </c>
      <c r="J9" s="48">
        <f>COUNTIF('student m.4.1'!$J$5:$J$50,0)</f>
        <v>0</v>
      </c>
      <c r="K9" s="48" t="s">
        <v>15</v>
      </c>
      <c r="L9" s="44"/>
      <c r="M9" s="42"/>
      <c r="N9" s="42"/>
      <c r="O9" s="43"/>
      <c r="P9" s="42"/>
      <c r="Q9" s="42"/>
      <c r="R9" s="40"/>
      <c r="S9" s="42"/>
      <c r="T9" s="42"/>
      <c r="U9" s="42"/>
      <c r="V9" s="45"/>
      <c r="W9" s="45"/>
    </row>
    <row r="10" spans="1:29">
      <c r="A10" s="42"/>
      <c r="B10" s="40"/>
      <c r="C10" s="44"/>
      <c r="D10" s="42"/>
      <c r="E10" s="42"/>
      <c r="F10" s="42"/>
      <c r="G10" s="43"/>
      <c r="H10" s="42"/>
      <c r="I10" s="42"/>
      <c r="J10" s="42"/>
      <c r="K10" s="42"/>
      <c r="L10" s="40"/>
      <c r="M10" s="42"/>
      <c r="N10" s="42"/>
      <c r="O10" s="42"/>
      <c r="P10" s="42"/>
      <c r="Q10" s="45"/>
      <c r="R10" s="44"/>
      <c r="S10" s="82"/>
      <c r="T10" s="83"/>
      <c r="U10" s="43"/>
      <c r="V10" s="82"/>
      <c r="W10" s="83"/>
      <c r="X10" s="40"/>
      <c r="Y10" s="82"/>
      <c r="Z10" s="83"/>
      <c r="AA10" s="42"/>
      <c r="AB10" s="84"/>
      <c r="AC10" s="83"/>
    </row>
    <row r="11" spans="1:29">
      <c r="A11" s="40"/>
      <c r="B11" s="40"/>
      <c r="C11" s="40"/>
      <c r="D11" s="40"/>
      <c r="E11" s="40"/>
      <c r="F11" s="40"/>
      <c r="G11" s="44"/>
      <c r="H11" s="42"/>
      <c r="I11" s="42"/>
      <c r="J11" s="43"/>
      <c r="K11" s="42"/>
      <c r="L11" s="42"/>
      <c r="M11" s="40"/>
      <c r="N11" s="42"/>
      <c r="O11" s="42"/>
      <c r="P11" s="42"/>
      <c r="Q11" s="45"/>
      <c r="R11" s="45"/>
    </row>
    <row r="12" spans="1:29">
      <c r="A12" s="76" t="s">
        <v>69</v>
      </c>
      <c r="B12" s="76" t="s">
        <v>68</v>
      </c>
      <c r="C12" s="76"/>
      <c r="D12" s="76"/>
      <c r="E12" s="76"/>
      <c r="F12" s="76"/>
      <c r="G12" s="76"/>
      <c r="H12" s="76"/>
      <c r="I12" s="76"/>
      <c r="J12" s="44"/>
      <c r="K12" s="44"/>
      <c r="L12" s="44"/>
      <c r="M12" s="44"/>
      <c r="N12" s="44"/>
      <c r="O12" s="44"/>
      <c r="P12" s="44"/>
      <c r="Q12" s="44"/>
      <c r="R12" s="44"/>
    </row>
    <row r="13" spans="1:29">
      <c r="A13" s="76"/>
      <c r="B13" s="77" t="s">
        <v>64</v>
      </c>
      <c r="C13" s="77"/>
      <c r="D13" s="77" t="s">
        <v>65</v>
      </c>
      <c r="E13" s="77"/>
      <c r="F13" s="77" t="s">
        <v>66</v>
      </c>
      <c r="G13" s="77"/>
      <c r="H13" s="77" t="s">
        <v>67</v>
      </c>
      <c r="I13" s="77"/>
    </row>
    <row r="14" spans="1:29">
      <c r="A14" s="49">
        <f>COUNTA('student m.4.1'!L5:L50)</f>
        <v>40</v>
      </c>
      <c r="B14" s="76">
        <f>COUNTIF('student m.4.1'!$K$5:$K$50,3)</f>
        <v>0</v>
      </c>
      <c r="C14" s="76"/>
      <c r="D14" s="76">
        <f>COUNTIF('student m.4.1'!$K$5:$K$50,2)</f>
        <v>0</v>
      </c>
      <c r="E14" s="76"/>
      <c r="F14" s="76">
        <f>COUNTIF('student m.4.1'!$K$5:$K$50,1)</f>
        <v>0</v>
      </c>
      <c r="G14" s="76"/>
      <c r="H14" s="76">
        <f>COUNTIF('student m.4.1'!$K$5:$K$50,0)</f>
        <v>0</v>
      </c>
      <c r="I14" s="76"/>
    </row>
    <row r="15" spans="1:29">
      <c r="A15" s="49" t="s">
        <v>16</v>
      </c>
      <c r="B15" s="75">
        <f>(B14*100)/$A$14</f>
        <v>0</v>
      </c>
      <c r="C15" s="75"/>
      <c r="D15" s="75">
        <f t="shared" ref="D15" si="0">(D14*100)/$A$14</f>
        <v>0</v>
      </c>
      <c r="E15" s="75"/>
      <c r="F15" s="75">
        <f t="shared" ref="F15" si="1">(F14*100)/$A$14</f>
        <v>0</v>
      </c>
      <c r="G15" s="75"/>
      <c r="H15" s="75">
        <f t="shared" ref="H15" si="2">(H14*100)/$A$14</f>
        <v>0</v>
      </c>
      <c r="I15" s="75"/>
    </row>
    <row r="16" spans="1:29">
      <c r="B16" s="78"/>
      <c r="C16" s="78"/>
    </row>
    <row r="17" s="11" customFormat="1"/>
    <row r="18" s="11" customFormat="1"/>
    <row r="19" s="11" customFormat="1"/>
  </sheetData>
  <sheetProtection sheet="1" objects="1" scenarios="1"/>
  <mergeCells count="35">
    <mergeCell ref="A1:K1"/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B15:C15"/>
    <mergeCell ref="B12:I12"/>
    <mergeCell ref="A12:A13"/>
    <mergeCell ref="F13:G13"/>
    <mergeCell ref="H13:I13"/>
    <mergeCell ref="F14:G14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41"/>
  <sheetViews>
    <sheetView tabSelected="1" workbookViewId="0">
      <selection activeCell="Q17" sqref="Q17"/>
    </sheetView>
  </sheetViews>
  <sheetFormatPr defaultColWidth="14.42578125" defaultRowHeight="15"/>
  <cols>
    <col min="1" max="1" width="5" customWidth="1"/>
    <col min="2" max="2" width="5.85546875" customWidth="1"/>
    <col min="3" max="3" width="6" style="32" customWidth="1"/>
    <col min="4" max="4" width="9.28515625" style="32" customWidth="1"/>
    <col min="5" max="5" width="27.140625" customWidth="1"/>
    <col min="6" max="6" width="3.7109375" style="32" customWidth="1"/>
    <col min="7" max="10" width="3.5703125" style="32" customWidth="1"/>
    <col min="11" max="11" width="5.7109375" style="32" customWidth="1"/>
    <col min="12" max="12" width="7.42578125" style="32" customWidth="1"/>
  </cols>
  <sheetData>
    <row r="1" spans="1:12" ht="29.25" customHeight="1">
      <c r="A1" s="69" t="s">
        <v>301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81.75" customHeight="1">
      <c r="A3" s="70" t="s">
        <v>56</v>
      </c>
      <c r="B3" s="70" t="s">
        <v>4</v>
      </c>
      <c r="C3" s="73" t="s">
        <v>6</v>
      </c>
      <c r="D3" s="70" t="s">
        <v>5</v>
      </c>
      <c r="E3" s="74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70" t="s">
        <v>13</v>
      </c>
      <c r="L3" s="70" t="s">
        <v>14</v>
      </c>
    </row>
    <row r="4" spans="1:12" ht="15" customHeight="1">
      <c r="A4" s="72"/>
      <c r="B4" s="72"/>
      <c r="C4" s="71"/>
      <c r="D4" s="71"/>
      <c r="E4" s="72"/>
      <c r="F4" s="36">
        <v>3</v>
      </c>
      <c r="G4" s="36">
        <v>3</v>
      </c>
      <c r="H4" s="36">
        <v>3</v>
      </c>
      <c r="I4" s="36">
        <v>3</v>
      </c>
      <c r="J4" s="36">
        <v>3</v>
      </c>
      <c r="K4" s="71"/>
      <c r="L4" s="71"/>
    </row>
    <row r="5" spans="1:12" ht="15.95" customHeight="1">
      <c r="A5" s="26">
        <v>4</v>
      </c>
      <c r="B5" s="26">
        <v>2</v>
      </c>
      <c r="C5" s="57">
        <v>1</v>
      </c>
      <c r="D5" s="60" t="s">
        <v>172</v>
      </c>
      <c r="E5" s="60" t="s">
        <v>173</v>
      </c>
      <c r="F5" s="58"/>
      <c r="G5" s="33"/>
      <c r="H5" s="33"/>
      <c r="I5" s="33"/>
      <c r="J5" s="33"/>
      <c r="K5" s="27" t="e">
        <f>IF(J5="-","-",MODE(F5:J5))</f>
        <v>#N/A</v>
      </c>
      <c r="L5" s="27" t="e">
        <f>IF(K5=3,"ดีเยี่ยม",IF(K5=2,"ดี",IF(K5=1,"พอใช้",IF(K5=0,"ปรับปรุง","-"))))</f>
        <v>#N/A</v>
      </c>
    </row>
    <row r="6" spans="1:12" ht="15.95" customHeight="1">
      <c r="A6" s="26">
        <v>4</v>
      </c>
      <c r="B6" s="26">
        <v>2</v>
      </c>
      <c r="C6" s="57">
        <v>2</v>
      </c>
      <c r="D6" s="60" t="s">
        <v>174</v>
      </c>
      <c r="E6" s="60" t="s">
        <v>175</v>
      </c>
      <c r="F6" s="58"/>
      <c r="G6" s="33"/>
      <c r="H6" s="33"/>
      <c r="I6" s="33"/>
      <c r="J6" s="33"/>
      <c r="K6" s="27" t="e">
        <f t="shared" ref="K6:K41" si="0">IF(J6="-","-",MODE(F6:J6))</f>
        <v>#N/A</v>
      </c>
      <c r="L6" s="27" t="e">
        <f t="shared" ref="L6:L41" si="1">IF(K6=3,"ดีเยี่ยม",IF(K6=2,"ดี",IF(K6=1,"พอใช้",IF(K6=0,"ปรับปรุง","-"))))</f>
        <v>#N/A</v>
      </c>
    </row>
    <row r="7" spans="1:12" ht="15.95" customHeight="1">
      <c r="A7" s="26">
        <v>4</v>
      </c>
      <c r="B7" s="26">
        <v>2</v>
      </c>
      <c r="C7" s="57">
        <v>3</v>
      </c>
      <c r="D7" s="60" t="s">
        <v>176</v>
      </c>
      <c r="E7" s="60" t="s">
        <v>177</v>
      </c>
      <c r="F7" s="58"/>
      <c r="G7" s="33"/>
      <c r="H7" s="33"/>
      <c r="I7" s="33"/>
      <c r="J7" s="33"/>
      <c r="K7" s="27" t="e">
        <f t="shared" si="0"/>
        <v>#N/A</v>
      </c>
      <c r="L7" s="27" t="e">
        <f t="shared" si="1"/>
        <v>#N/A</v>
      </c>
    </row>
    <row r="8" spans="1:12" ht="15.95" customHeight="1">
      <c r="A8" s="26">
        <v>4</v>
      </c>
      <c r="B8" s="26">
        <v>2</v>
      </c>
      <c r="C8" s="57">
        <v>4</v>
      </c>
      <c r="D8" s="60" t="s">
        <v>178</v>
      </c>
      <c r="E8" s="60" t="s">
        <v>179</v>
      </c>
      <c r="F8" s="58"/>
      <c r="G8" s="33"/>
      <c r="H8" s="33"/>
      <c r="I8" s="33"/>
      <c r="J8" s="33"/>
      <c r="K8" s="27" t="e">
        <f t="shared" si="0"/>
        <v>#N/A</v>
      </c>
      <c r="L8" s="27" t="e">
        <f t="shared" si="1"/>
        <v>#N/A</v>
      </c>
    </row>
    <row r="9" spans="1:12" ht="15.95" customHeight="1">
      <c r="A9" s="26">
        <v>4</v>
      </c>
      <c r="B9" s="26">
        <v>2</v>
      </c>
      <c r="C9" s="57">
        <v>5</v>
      </c>
      <c r="D9" s="60" t="s">
        <v>180</v>
      </c>
      <c r="E9" s="60" t="s">
        <v>181</v>
      </c>
      <c r="F9" s="58"/>
      <c r="G9" s="33"/>
      <c r="H9" s="33"/>
      <c r="I9" s="33"/>
      <c r="J9" s="33"/>
      <c r="K9" s="27" t="e">
        <f t="shared" si="0"/>
        <v>#N/A</v>
      </c>
      <c r="L9" s="27" t="e">
        <f t="shared" si="1"/>
        <v>#N/A</v>
      </c>
    </row>
    <row r="10" spans="1:12" ht="15.95" customHeight="1">
      <c r="A10" s="26">
        <v>4</v>
      </c>
      <c r="B10" s="26">
        <v>2</v>
      </c>
      <c r="C10" s="57">
        <v>6</v>
      </c>
      <c r="D10" s="60" t="s">
        <v>182</v>
      </c>
      <c r="E10" s="60" t="s">
        <v>183</v>
      </c>
      <c r="F10" s="58"/>
      <c r="G10" s="33"/>
      <c r="H10" s="33"/>
      <c r="I10" s="33"/>
      <c r="J10" s="33"/>
      <c r="K10" s="27" t="e">
        <f t="shared" si="0"/>
        <v>#N/A</v>
      </c>
      <c r="L10" s="27" t="e">
        <f t="shared" si="1"/>
        <v>#N/A</v>
      </c>
    </row>
    <row r="11" spans="1:12" ht="15.95" customHeight="1">
      <c r="A11" s="26">
        <v>4</v>
      </c>
      <c r="B11" s="26">
        <v>2</v>
      </c>
      <c r="C11" s="57">
        <v>7</v>
      </c>
      <c r="D11" s="60" t="s">
        <v>184</v>
      </c>
      <c r="E11" s="60" t="s">
        <v>185</v>
      </c>
      <c r="F11" s="58"/>
      <c r="G11" s="33"/>
      <c r="H11" s="33"/>
      <c r="I11" s="33"/>
      <c r="J11" s="33"/>
      <c r="K11" s="27" t="e">
        <f t="shared" si="0"/>
        <v>#N/A</v>
      </c>
      <c r="L11" s="27" t="e">
        <f t="shared" si="1"/>
        <v>#N/A</v>
      </c>
    </row>
    <row r="12" spans="1:12" ht="15.95" customHeight="1">
      <c r="A12" s="26">
        <v>4</v>
      </c>
      <c r="B12" s="26">
        <v>2</v>
      </c>
      <c r="C12" s="57">
        <v>8</v>
      </c>
      <c r="D12" s="60" t="s">
        <v>186</v>
      </c>
      <c r="E12" s="60" t="s">
        <v>187</v>
      </c>
      <c r="F12" s="58"/>
      <c r="G12" s="33"/>
      <c r="H12" s="33"/>
      <c r="I12" s="33"/>
      <c r="J12" s="33"/>
      <c r="K12" s="27" t="e">
        <f t="shared" si="0"/>
        <v>#N/A</v>
      </c>
      <c r="L12" s="27" t="e">
        <f t="shared" si="1"/>
        <v>#N/A</v>
      </c>
    </row>
    <row r="13" spans="1:12" ht="15.95" customHeight="1">
      <c r="A13" s="26">
        <v>4</v>
      </c>
      <c r="B13" s="29">
        <v>2</v>
      </c>
      <c r="C13" s="57">
        <v>9</v>
      </c>
      <c r="D13" s="60" t="s">
        <v>188</v>
      </c>
      <c r="E13" s="60" t="s">
        <v>189</v>
      </c>
      <c r="F13" s="58"/>
      <c r="G13" s="33"/>
      <c r="H13" s="33"/>
      <c r="I13" s="33"/>
      <c r="J13" s="33"/>
      <c r="K13" s="31" t="e">
        <f t="shared" si="0"/>
        <v>#N/A</v>
      </c>
      <c r="L13" s="27" t="e">
        <f t="shared" si="1"/>
        <v>#N/A</v>
      </c>
    </row>
    <row r="14" spans="1:12" ht="15.95" customHeight="1">
      <c r="A14" s="26">
        <v>4</v>
      </c>
      <c r="B14" s="19">
        <v>2</v>
      </c>
      <c r="C14" s="57">
        <v>10</v>
      </c>
      <c r="D14" s="60" t="s">
        <v>190</v>
      </c>
      <c r="E14" s="60" t="s">
        <v>191</v>
      </c>
      <c r="F14" s="58"/>
      <c r="G14" s="33"/>
      <c r="H14" s="33"/>
      <c r="I14" s="33"/>
      <c r="J14" s="33"/>
      <c r="K14" s="21" t="e">
        <f t="shared" si="0"/>
        <v>#N/A</v>
      </c>
      <c r="L14" s="27" t="e">
        <f t="shared" si="1"/>
        <v>#N/A</v>
      </c>
    </row>
    <row r="15" spans="1:12" ht="15.95" customHeight="1">
      <c r="A15" s="26">
        <v>4</v>
      </c>
      <c r="B15" s="19">
        <v>2</v>
      </c>
      <c r="C15" s="57">
        <v>11</v>
      </c>
      <c r="D15" s="60" t="s">
        <v>192</v>
      </c>
      <c r="E15" s="60" t="s">
        <v>193</v>
      </c>
      <c r="F15" s="58"/>
      <c r="G15" s="33"/>
      <c r="H15" s="33"/>
      <c r="I15" s="33"/>
      <c r="J15" s="33"/>
      <c r="K15" s="21" t="e">
        <f t="shared" si="0"/>
        <v>#N/A</v>
      </c>
      <c r="L15" s="27" t="e">
        <f t="shared" si="1"/>
        <v>#N/A</v>
      </c>
    </row>
    <row r="16" spans="1:12" ht="15.95" customHeight="1">
      <c r="A16" s="26">
        <v>4</v>
      </c>
      <c r="B16" s="19">
        <v>2</v>
      </c>
      <c r="C16" s="57">
        <v>12</v>
      </c>
      <c r="D16" s="60" t="s">
        <v>194</v>
      </c>
      <c r="E16" s="60" t="s">
        <v>195</v>
      </c>
      <c r="F16" s="58"/>
      <c r="G16" s="33"/>
      <c r="H16" s="33"/>
      <c r="I16" s="33"/>
      <c r="J16" s="33"/>
      <c r="K16" s="21" t="e">
        <f t="shared" si="0"/>
        <v>#N/A</v>
      </c>
      <c r="L16" s="27" t="e">
        <f t="shared" si="1"/>
        <v>#N/A</v>
      </c>
    </row>
    <row r="17" spans="1:12" ht="15.95" customHeight="1">
      <c r="A17" s="26">
        <v>4</v>
      </c>
      <c r="B17" s="19">
        <v>2</v>
      </c>
      <c r="C17" s="57">
        <v>13</v>
      </c>
      <c r="D17" s="60" t="s">
        <v>196</v>
      </c>
      <c r="E17" s="60" t="s">
        <v>197</v>
      </c>
      <c r="F17" s="58"/>
      <c r="G17" s="33"/>
      <c r="H17" s="33"/>
      <c r="I17" s="33"/>
      <c r="J17" s="33"/>
      <c r="K17" s="21" t="e">
        <f t="shared" si="0"/>
        <v>#N/A</v>
      </c>
      <c r="L17" s="27" t="e">
        <f t="shared" si="1"/>
        <v>#N/A</v>
      </c>
    </row>
    <row r="18" spans="1:12" ht="15.95" customHeight="1">
      <c r="A18" s="26">
        <v>4</v>
      </c>
      <c r="B18" s="19">
        <v>2</v>
      </c>
      <c r="C18" s="57">
        <v>14</v>
      </c>
      <c r="D18" s="60" t="s">
        <v>198</v>
      </c>
      <c r="E18" s="60" t="s">
        <v>199</v>
      </c>
      <c r="F18" s="58"/>
      <c r="G18" s="33"/>
      <c r="H18" s="33"/>
      <c r="I18" s="33"/>
      <c r="J18" s="33"/>
      <c r="K18" s="21" t="e">
        <f t="shared" si="0"/>
        <v>#N/A</v>
      </c>
      <c r="L18" s="27" t="e">
        <f t="shared" si="1"/>
        <v>#N/A</v>
      </c>
    </row>
    <row r="19" spans="1:12" ht="15.95" customHeight="1">
      <c r="A19" s="26">
        <v>4</v>
      </c>
      <c r="B19" s="19">
        <v>2</v>
      </c>
      <c r="C19" s="57">
        <v>15</v>
      </c>
      <c r="D19" s="60" t="s">
        <v>200</v>
      </c>
      <c r="E19" s="60" t="s">
        <v>201</v>
      </c>
      <c r="F19" s="58"/>
      <c r="G19" s="33"/>
      <c r="H19" s="33"/>
      <c r="I19" s="33"/>
      <c r="J19" s="33"/>
      <c r="K19" s="21" t="e">
        <f t="shared" si="0"/>
        <v>#N/A</v>
      </c>
      <c r="L19" s="27" t="e">
        <f t="shared" si="1"/>
        <v>#N/A</v>
      </c>
    </row>
    <row r="20" spans="1:12" ht="15.95" customHeight="1">
      <c r="A20" s="26">
        <v>4</v>
      </c>
      <c r="B20" s="19">
        <v>2</v>
      </c>
      <c r="C20" s="57">
        <v>16</v>
      </c>
      <c r="D20" s="60" t="s">
        <v>202</v>
      </c>
      <c r="E20" s="60" t="s">
        <v>203</v>
      </c>
      <c r="F20" s="58"/>
      <c r="G20" s="33"/>
      <c r="H20" s="33"/>
      <c r="I20" s="33"/>
      <c r="J20" s="33"/>
      <c r="K20" s="21" t="e">
        <f t="shared" si="0"/>
        <v>#N/A</v>
      </c>
      <c r="L20" s="27" t="e">
        <f t="shared" si="1"/>
        <v>#N/A</v>
      </c>
    </row>
    <row r="21" spans="1:12" ht="15.95" customHeight="1">
      <c r="A21" s="26">
        <v>4</v>
      </c>
      <c r="B21" s="19">
        <v>2</v>
      </c>
      <c r="C21" s="57">
        <v>17</v>
      </c>
      <c r="D21" s="60" t="s">
        <v>204</v>
      </c>
      <c r="E21" s="60" t="s">
        <v>205</v>
      </c>
      <c r="F21" s="58"/>
      <c r="G21" s="33"/>
      <c r="H21" s="33"/>
      <c r="I21" s="33"/>
      <c r="J21" s="33"/>
      <c r="K21" s="21" t="e">
        <f t="shared" si="0"/>
        <v>#N/A</v>
      </c>
      <c r="L21" s="27" t="e">
        <f t="shared" si="1"/>
        <v>#N/A</v>
      </c>
    </row>
    <row r="22" spans="1:12" ht="15.95" customHeight="1">
      <c r="A22" s="26">
        <v>4</v>
      </c>
      <c r="B22" s="19">
        <v>2</v>
      </c>
      <c r="C22" s="57">
        <v>18</v>
      </c>
      <c r="D22" s="60" t="s">
        <v>206</v>
      </c>
      <c r="E22" s="60" t="s">
        <v>207</v>
      </c>
      <c r="F22" s="58"/>
      <c r="G22" s="33"/>
      <c r="H22" s="33"/>
      <c r="I22" s="33"/>
      <c r="J22" s="33"/>
      <c r="K22" s="21" t="e">
        <f t="shared" si="0"/>
        <v>#N/A</v>
      </c>
      <c r="L22" s="27" t="e">
        <f t="shared" si="1"/>
        <v>#N/A</v>
      </c>
    </row>
    <row r="23" spans="1:12" ht="15.95" customHeight="1">
      <c r="A23" s="26">
        <v>4</v>
      </c>
      <c r="B23" s="19">
        <v>2</v>
      </c>
      <c r="C23" s="57">
        <v>19</v>
      </c>
      <c r="D23" s="60" t="s">
        <v>208</v>
      </c>
      <c r="E23" s="60" t="s">
        <v>209</v>
      </c>
      <c r="F23" s="58"/>
      <c r="G23" s="33"/>
      <c r="H23" s="33"/>
      <c r="I23" s="33"/>
      <c r="J23" s="33"/>
      <c r="K23" s="21" t="e">
        <f t="shared" si="0"/>
        <v>#N/A</v>
      </c>
      <c r="L23" s="27" t="e">
        <f t="shared" si="1"/>
        <v>#N/A</v>
      </c>
    </row>
    <row r="24" spans="1:12" ht="15.95" customHeight="1">
      <c r="A24" s="26">
        <v>4</v>
      </c>
      <c r="B24" s="19">
        <v>2</v>
      </c>
      <c r="C24" s="57">
        <v>20</v>
      </c>
      <c r="D24" s="60" t="s">
        <v>210</v>
      </c>
      <c r="E24" s="60" t="s">
        <v>211</v>
      </c>
      <c r="F24" s="58"/>
      <c r="G24" s="33"/>
      <c r="H24" s="33"/>
      <c r="I24" s="33"/>
      <c r="J24" s="33"/>
      <c r="K24" s="21" t="e">
        <f t="shared" si="0"/>
        <v>#N/A</v>
      </c>
      <c r="L24" s="27" t="e">
        <f t="shared" si="1"/>
        <v>#N/A</v>
      </c>
    </row>
    <row r="25" spans="1:12" ht="15.95" customHeight="1">
      <c r="A25" s="26">
        <v>4</v>
      </c>
      <c r="B25" s="19">
        <v>2</v>
      </c>
      <c r="C25" s="57">
        <v>21</v>
      </c>
      <c r="D25" s="60" t="s">
        <v>212</v>
      </c>
      <c r="E25" s="60" t="s">
        <v>213</v>
      </c>
      <c r="F25" s="58"/>
      <c r="G25" s="33"/>
      <c r="H25" s="33"/>
      <c r="I25" s="33"/>
      <c r="J25" s="33"/>
      <c r="K25" s="21" t="e">
        <f t="shared" si="0"/>
        <v>#N/A</v>
      </c>
      <c r="L25" s="27" t="e">
        <f t="shared" si="1"/>
        <v>#N/A</v>
      </c>
    </row>
    <row r="26" spans="1:12" ht="15.95" customHeight="1">
      <c r="A26" s="26">
        <v>4</v>
      </c>
      <c r="B26" s="19">
        <v>2</v>
      </c>
      <c r="C26" s="57">
        <v>22</v>
      </c>
      <c r="D26" s="60" t="s">
        <v>214</v>
      </c>
      <c r="E26" s="60" t="s">
        <v>215</v>
      </c>
      <c r="F26" s="58"/>
      <c r="G26" s="33"/>
      <c r="H26" s="33"/>
      <c r="I26" s="33"/>
      <c r="J26" s="33"/>
      <c r="K26" s="21" t="e">
        <f t="shared" si="0"/>
        <v>#N/A</v>
      </c>
      <c r="L26" s="27" t="e">
        <f t="shared" si="1"/>
        <v>#N/A</v>
      </c>
    </row>
    <row r="27" spans="1:12" ht="15.95" customHeight="1">
      <c r="A27" s="26">
        <v>4</v>
      </c>
      <c r="B27" s="19">
        <v>2</v>
      </c>
      <c r="C27" s="57">
        <v>23</v>
      </c>
      <c r="D27" s="60" t="s">
        <v>216</v>
      </c>
      <c r="E27" s="60" t="s">
        <v>217</v>
      </c>
      <c r="F27" s="58"/>
      <c r="G27" s="33"/>
      <c r="H27" s="33"/>
      <c r="I27" s="33"/>
      <c r="J27" s="33"/>
      <c r="K27" s="21" t="e">
        <f t="shared" si="0"/>
        <v>#N/A</v>
      </c>
      <c r="L27" s="27" t="e">
        <f t="shared" si="1"/>
        <v>#N/A</v>
      </c>
    </row>
    <row r="28" spans="1:12" ht="15.95" customHeight="1">
      <c r="A28" s="26">
        <v>4</v>
      </c>
      <c r="B28" s="19">
        <v>2</v>
      </c>
      <c r="C28" s="57">
        <v>24</v>
      </c>
      <c r="D28" s="60" t="s">
        <v>218</v>
      </c>
      <c r="E28" s="60" t="s">
        <v>219</v>
      </c>
      <c r="F28" s="58"/>
      <c r="G28" s="33"/>
      <c r="H28" s="33"/>
      <c r="I28" s="33"/>
      <c r="J28" s="33"/>
      <c r="K28" s="21" t="e">
        <f t="shared" si="0"/>
        <v>#N/A</v>
      </c>
      <c r="L28" s="27" t="e">
        <f t="shared" si="1"/>
        <v>#N/A</v>
      </c>
    </row>
    <row r="29" spans="1:12" ht="15.95" customHeight="1">
      <c r="A29" s="26">
        <v>4</v>
      </c>
      <c r="B29" s="19">
        <v>2</v>
      </c>
      <c r="C29" s="57">
        <v>25</v>
      </c>
      <c r="D29" s="60" t="s">
        <v>220</v>
      </c>
      <c r="E29" s="60" t="s">
        <v>221</v>
      </c>
      <c r="F29" s="58"/>
      <c r="G29" s="33"/>
      <c r="H29" s="33"/>
      <c r="I29" s="33"/>
      <c r="J29" s="33"/>
      <c r="K29" s="21" t="e">
        <f t="shared" si="0"/>
        <v>#N/A</v>
      </c>
      <c r="L29" s="27" t="e">
        <f t="shared" si="1"/>
        <v>#N/A</v>
      </c>
    </row>
    <row r="30" spans="1:12" ht="15.95" customHeight="1">
      <c r="A30" s="26">
        <v>4</v>
      </c>
      <c r="B30" s="19">
        <v>2</v>
      </c>
      <c r="C30" s="57">
        <v>26</v>
      </c>
      <c r="D30" s="60" t="s">
        <v>222</v>
      </c>
      <c r="E30" s="60" t="s">
        <v>223</v>
      </c>
      <c r="F30" s="58"/>
      <c r="G30" s="33"/>
      <c r="H30" s="33"/>
      <c r="I30" s="33"/>
      <c r="J30" s="33"/>
      <c r="K30" s="21" t="e">
        <f t="shared" si="0"/>
        <v>#N/A</v>
      </c>
      <c r="L30" s="27" t="e">
        <f t="shared" si="1"/>
        <v>#N/A</v>
      </c>
    </row>
    <row r="31" spans="1:12" ht="15.95" customHeight="1">
      <c r="A31" s="26">
        <v>4</v>
      </c>
      <c r="B31" s="19">
        <v>2</v>
      </c>
      <c r="C31" s="57">
        <v>27</v>
      </c>
      <c r="D31" s="60" t="s">
        <v>224</v>
      </c>
      <c r="E31" s="60" t="s">
        <v>225</v>
      </c>
      <c r="F31" s="58"/>
      <c r="G31" s="33"/>
      <c r="H31" s="33"/>
      <c r="I31" s="33"/>
      <c r="J31" s="33"/>
      <c r="K31" s="21" t="e">
        <f t="shared" si="0"/>
        <v>#N/A</v>
      </c>
      <c r="L31" s="27" t="e">
        <f t="shared" si="1"/>
        <v>#N/A</v>
      </c>
    </row>
    <row r="32" spans="1:12" ht="15.95" customHeight="1">
      <c r="A32" s="26">
        <v>4</v>
      </c>
      <c r="B32" s="19">
        <v>2</v>
      </c>
      <c r="C32" s="57">
        <v>28</v>
      </c>
      <c r="D32" s="60" t="s">
        <v>226</v>
      </c>
      <c r="E32" s="60" t="s">
        <v>227</v>
      </c>
      <c r="F32" s="58"/>
      <c r="G32" s="33"/>
      <c r="H32" s="33"/>
      <c r="I32" s="33"/>
      <c r="J32" s="33"/>
      <c r="K32" s="21" t="e">
        <f t="shared" si="0"/>
        <v>#N/A</v>
      </c>
      <c r="L32" s="27" t="e">
        <f t="shared" si="1"/>
        <v>#N/A</v>
      </c>
    </row>
    <row r="33" spans="1:12" ht="15.95" customHeight="1">
      <c r="A33" s="26">
        <v>4</v>
      </c>
      <c r="B33" s="19">
        <v>2</v>
      </c>
      <c r="C33" s="57">
        <v>29</v>
      </c>
      <c r="D33" s="60" t="s">
        <v>228</v>
      </c>
      <c r="E33" s="60" t="s">
        <v>229</v>
      </c>
      <c r="F33" s="58"/>
      <c r="G33" s="33"/>
      <c r="H33" s="33"/>
      <c r="I33" s="33"/>
      <c r="J33" s="33"/>
      <c r="K33" s="21" t="e">
        <f t="shared" si="0"/>
        <v>#N/A</v>
      </c>
      <c r="L33" s="27" t="e">
        <f t="shared" si="1"/>
        <v>#N/A</v>
      </c>
    </row>
    <row r="34" spans="1:12" ht="15.95" customHeight="1">
      <c r="A34" s="26">
        <v>4</v>
      </c>
      <c r="B34" s="19">
        <v>2</v>
      </c>
      <c r="C34" s="57">
        <v>30</v>
      </c>
      <c r="D34" s="60" t="s">
        <v>230</v>
      </c>
      <c r="E34" s="60" t="s">
        <v>231</v>
      </c>
      <c r="F34" s="58"/>
      <c r="G34" s="33"/>
      <c r="H34" s="33"/>
      <c r="I34" s="33"/>
      <c r="J34" s="33"/>
      <c r="K34" s="21" t="e">
        <f t="shared" si="0"/>
        <v>#N/A</v>
      </c>
      <c r="L34" s="27" t="e">
        <f t="shared" si="1"/>
        <v>#N/A</v>
      </c>
    </row>
    <row r="35" spans="1:12" ht="15.95" customHeight="1">
      <c r="A35" s="26">
        <v>4</v>
      </c>
      <c r="B35" s="19">
        <v>2</v>
      </c>
      <c r="C35" s="57">
        <v>31</v>
      </c>
      <c r="D35" s="60" t="s">
        <v>232</v>
      </c>
      <c r="E35" s="60" t="s">
        <v>233</v>
      </c>
      <c r="F35" s="58"/>
      <c r="G35" s="33"/>
      <c r="H35" s="33"/>
      <c r="I35" s="33"/>
      <c r="J35" s="33"/>
      <c r="K35" s="21" t="e">
        <f t="shared" si="0"/>
        <v>#N/A</v>
      </c>
      <c r="L35" s="27" t="e">
        <f t="shared" si="1"/>
        <v>#N/A</v>
      </c>
    </row>
    <row r="36" spans="1:12" ht="15.95" customHeight="1">
      <c r="A36" s="26">
        <v>4</v>
      </c>
      <c r="B36" s="19">
        <v>2</v>
      </c>
      <c r="C36" s="57">
        <v>32</v>
      </c>
      <c r="D36" s="60" t="s">
        <v>234</v>
      </c>
      <c r="E36" s="60" t="s">
        <v>235</v>
      </c>
      <c r="F36" s="58"/>
      <c r="G36" s="33"/>
      <c r="H36" s="33"/>
      <c r="I36" s="33"/>
      <c r="J36" s="33"/>
      <c r="K36" s="21" t="e">
        <f t="shared" si="0"/>
        <v>#N/A</v>
      </c>
      <c r="L36" s="27" t="e">
        <f t="shared" si="1"/>
        <v>#N/A</v>
      </c>
    </row>
    <row r="37" spans="1:12" ht="15.95" customHeight="1">
      <c r="A37" s="26">
        <v>4</v>
      </c>
      <c r="B37" s="19">
        <v>2</v>
      </c>
      <c r="C37" s="57">
        <v>33</v>
      </c>
      <c r="D37" s="60" t="s">
        <v>236</v>
      </c>
      <c r="E37" s="60" t="s">
        <v>237</v>
      </c>
      <c r="F37" s="58"/>
      <c r="G37" s="33"/>
      <c r="H37" s="33"/>
      <c r="I37" s="33"/>
      <c r="J37" s="33"/>
      <c r="K37" s="21" t="e">
        <f t="shared" si="0"/>
        <v>#N/A</v>
      </c>
      <c r="L37" s="27" t="e">
        <f t="shared" si="1"/>
        <v>#N/A</v>
      </c>
    </row>
    <row r="38" spans="1:12" ht="15.95" customHeight="1">
      <c r="A38" s="26">
        <v>4</v>
      </c>
      <c r="B38" s="19">
        <v>2</v>
      </c>
      <c r="C38" s="57">
        <v>34</v>
      </c>
      <c r="D38" s="60" t="s">
        <v>238</v>
      </c>
      <c r="E38" s="60" t="s">
        <v>239</v>
      </c>
      <c r="F38" s="58"/>
      <c r="G38" s="33"/>
      <c r="H38" s="33"/>
      <c r="I38" s="33"/>
      <c r="J38" s="33"/>
      <c r="K38" s="21" t="e">
        <f t="shared" si="0"/>
        <v>#N/A</v>
      </c>
      <c r="L38" s="27" t="e">
        <f t="shared" si="1"/>
        <v>#N/A</v>
      </c>
    </row>
    <row r="39" spans="1:12" ht="15.95" customHeight="1">
      <c r="A39" s="26">
        <v>4</v>
      </c>
      <c r="B39" s="19">
        <v>2</v>
      </c>
      <c r="C39" s="57">
        <v>35</v>
      </c>
      <c r="D39" s="60" t="s">
        <v>240</v>
      </c>
      <c r="E39" s="60" t="s">
        <v>241</v>
      </c>
      <c r="F39" s="58"/>
      <c r="G39" s="33"/>
      <c r="H39" s="33"/>
      <c r="I39" s="33"/>
      <c r="J39" s="33"/>
      <c r="K39" s="21" t="e">
        <f t="shared" si="0"/>
        <v>#N/A</v>
      </c>
      <c r="L39" s="27" t="e">
        <f t="shared" si="1"/>
        <v>#N/A</v>
      </c>
    </row>
    <row r="40" spans="1:12" ht="15.95" customHeight="1">
      <c r="A40" s="26">
        <v>4</v>
      </c>
      <c r="B40" s="19">
        <v>2</v>
      </c>
      <c r="C40" s="57">
        <v>36</v>
      </c>
      <c r="D40" s="60" t="s">
        <v>242</v>
      </c>
      <c r="E40" s="60" t="s">
        <v>243</v>
      </c>
      <c r="F40" s="58"/>
      <c r="G40" s="33"/>
      <c r="H40" s="33"/>
      <c r="I40" s="33"/>
      <c r="J40" s="33"/>
      <c r="K40" s="21" t="e">
        <f t="shared" si="0"/>
        <v>#N/A</v>
      </c>
      <c r="L40" s="27" t="e">
        <f t="shared" si="1"/>
        <v>#N/A</v>
      </c>
    </row>
    <row r="41" spans="1:12" ht="15.95" customHeight="1">
      <c r="A41" s="26">
        <v>4</v>
      </c>
      <c r="B41" s="19">
        <v>2</v>
      </c>
      <c r="C41" s="57">
        <v>37</v>
      </c>
      <c r="D41" s="60" t="s">
        <v>244</v>
      </c>
      <c r="E41" s="60" t="s">
        <v>245</v>
      </c>
      <c r="F41" s="58"/>
      <c r="G41" s="33"/>
      <c r="H41" s="33"/>
      <c r="I41" s="33"/>
      <c r="J41" s="33"/>
      <c r="K41" s="21" t="e">
        <f t="shared" si="0"/>
        <v>#N/A</v>
      </c>
      <c r="L41" s="27" t="e">
        <f t="shared" si="1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2" bottom="0.16" header="0.12" footer="0.12"/>
  <pageSetup paperSize="9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sqref="A1:XFD1048576"/>
    </sheetView>
  </sheetViews>
  <sheetFormatPr defaultRowHeight="21"/>
  <cols>
    <col min="1" max="1" width="12.85546875" style="11" customWidth="1"/>
    <col min="2" max="11" width="7.140625" style="11" customWidth="1"/>
    <col min="12" max="16384" width="9.140625" style="11"/>
  </cols>
  <sheetData>
    <row r="1" spans="1:29">
      <c r="A1" s="79" t="s">
        <v>171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38"/>
    </row>
    <row r="2" spans="1:29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</row>
    <row r="4" spans="1:29">
      <c r="A4" s="81" t="s">
        <v>57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42"/>
      <c r="M4" s="39"/>
      <c r="N4" s="39"/>
      <c r="O4" s="39"/>
      <c r="P4" s="39"/>
      <c r="Q4" s="39"/>
      <c r="R4" s="39"/>
      <c r="S4" s="39"/>
      <c r="T4" s="39"/>
      <c r="U4" s="39"/>
      <c r="V4" s="39"/>
      <c r="W4" s="42"/>
      <c r="X4" s="39"/>
      <c r="Y4" s="39"/>
      <c r="Z4" s="39"/>
      <c r="AA4" s="39"/>
      <c r="AB4" s="39"/>
      <c r="AC4" s="42"/>
    </row>
    <row r="5" spans="1:29">
      <c r="A5" s="46" t="s">
        <v>58</v>
      </c>
      <c r="B5" s="80" t="s">
        <v>59</v>
      </c>
      <c r="C5" s="80"/>
      <c r="D5" s="76" t="s">
        <v>60</v>
      </c>
      <c r="E5" s="76"/>
      <c r="F5" s="76" t="s">
        <v>61</v>
      </c>
      <c r="G5" s="76"/>
      <c r="H5" s="76" t="s">
        <v>62</v>
      </c>
      <c r="I5" s="76"/>
      <c r="J5" s="76" t="s">
        <v>63</v>
      </c>
      <c r="K5" s="76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9">
      <c r="A6" s="47" t="s">
        <v>70</v>
      </c>
      <c r="B6" s="48">
        <f>COUNTIF('student m.4.2'!$F$5:$F$41,3)</f>
        <v>0</v>
      </c>
      <c r="C6" s="48" t="s">
        <v>15</v>
      </c>
      <c r="D6" s="48">
        <f>COUNTIF('student m.4.2'!$G$5:$G$41,3)</f>
        <v>0</v>
      </c>
      <c r="E6" s="48" t="s">
        <v>15</v>
      </c>
      <c r="F6" s="48">
        <f>COUNTIF('student m.4.2'!$H$5:$H$41,3)</f>
        <v>0</v>
      </c>
      <c r="G6" s="48" t="s">
        <v>15</v>
      </c>
      <c r="H6" s="48">
        <f>COUNTIF('student m.4.2'!$I$5:$I$41,3)</f>
        <v>0</v>
      </c>
      <c r="I6" s="48" t="s">
        <v>15</v>
      </c>
      <c r="J6" s="48">
        <f>COUNTIF('student m.4.2'!$J$5:$J$41,3)</f>
        <v>0</v>
      </c>
      <c r="K6" s="48" t="s">
        <v>15</v>
      </c>
      <c r="L6" s="41"/>
      <c r="M6" s="82"/>
      <c r="N6" s="83"/>
      <c r="O6" s="43"/>
      <c r="P6" s="82"/>
      <c r="Q6" s="83"/>
      <c r="R6" s="40"/>
      <c r="S6" s="82"/>
      <c r="T6" s="83"/>
      <c r="U6" s="42"/>
      <c r="V6" s="84"/>
      <c r="W6" s="83"/>
    </row>
    <row r="7" spans="1:29">
      <c r="A7" s="47" t="s">
        <v>71</v>
      </c>
      <c r="B7" s="48">
        <f>COUNTIF('student m.4.2'!$F$5:$F$41,2)</f>
        <v>0</v>
      </c>
      <c r="C7" s="48" t="s">
        <v>15</v>
      </c>
      <c r="D7" s="48">
        <f>COUNTIF('student m.4.2'!$G$5:$G$41,2)</f>
        <v>0</v>
      </c>
      <c r="E7" s="48" t="s">
        <v>15</v>
      </c>
      <c r="F7" s="48">
        <f>COUNTIF('student m.4.2'!$H$5:$H$41,2)</f>
        <v>0</v>
      </c>
      <c r="G7" s="48" t="s">
        <v>15</v>
      </c>
      <c r="H7" s="48">
        <f>COUNTIF('student m.4.2'!$I$5:$I$41,2)</f>
        <v>0</v>
      </c>
      <c r="I7" s="48" t="s">
        <v>15</v>
      </c>
      <c r="J7" s="48">
        <f>COUNTIF('student m.4.2'!$J$5:$J$41,2)</f>
        <v>0</v>
      </c>
      <c r="K7" s="48" t="s">
        <v>15</v>
      </c>
      <c r="L7" s="44"/>
      <c r="M7" s="42"/>
      <c r="N7" s="42"/>
      <c r="O7" s="43"/>
      <c r="P7" s="42"/>
      <c r="Q7" s="42"/>
      <c r="R7" s="40"/>
      <c r="S7" s="42"/>
      <c r="T7" s="42"/>
      <c r="U7" s="42"/>
      <c r="V7" s="45"/>
      <c r="W7" s="45"/>
    </row>
    <row r="8" spans="1:29">
      <c r="A8" s="47" t="s">
        <v>72</v>
      </c>
      <c r="B8" s="48">
        <f>COUNTIF('student m.4.2'!$F$5:$F$41,1)</f>
        <v>0</v>
      </c>
      <c r="C8" s="48" t="s">
        <v>15</v>
      </c>
      <c r="D8" s="48">
        <f>COUNTIF('student m.4.2'!$G$5:$G$41,1)</f>
        <v>0</v>
      </c>
      <c r="E8" s="48" t="s">
        <v>15</v>
      </c>
      <c r="F8" s="48">
        <f>COUNTIF('student m.4.2'!$H$5:$H$41,1)</f>
        <v>0</v>
      </c>
      <c r="G8" s="48" t="s">
        <v>15</v>
      </c>
      <c r="H8" s="48">
        <f>COUNTIF('student m.4.2'!$I$5:$I$41,1)</f>
        <v>0</v>
      </c>
      <c r="I8" s="48" t="s">
        <v>15</v>
      </c>
      <c r="J8" s="48">
        <f>COUNTIF('student m.4.2'!$J$5:$J$41,1)</f>
        <v>0</v>
      </c>
      <c r="K8" s="48" t="s">
        <v>15</v>
      </c>
      <c r="L8" s="44"/>
      <c r="M8" s="82"/>
      <c r="N8" s="83"/>
      <c r="O8" s="43"/>
      <c r="P8" s="82"/>
      <c r="Q8" s="83"/>
      <c r="R8" s="40"/>
      <c r="S8" s="82"/>
      <c r="T8" s="83"/>
      <c r="U8" s="42"/>
      <c r="V8" s="84"/>
      <c r="W8" s="83"/>
    </row>
    <row r="9" spans="1:29">
      <c r="A9" s="47" t="s">
        <v>73</v>
      </c>
      <c r="B9" s="48">
        <f>COUNTIF('student m.4.2'!$F$5:$F$41,0)</f>
        <v>0</v>
      </c>
      <c r="C9" s="48" t="s">
        <v>15</v>
      </c>
      <c r="D9" s="48">
        <f>COUNTIF('student m.4.2'!$G$5:$G$41,0)</f>
        <v>0</v>
      </c>
      <c r="E9" s="48" t="s">
        <v>15</v>
      </c>
      <c r="F9" s="48">
        <f>COUNTIF('student m.4.2'!$H$5:$H$41,0)</f>
        <v>0</v>
      </c>
      <c r="G9" s="48" t="s">
        <v>15</v>
      </c>
      <c r="H9" s="48">
        <f>COUNTIF('student m.4.2'!$I$5:$I$41,0)</f>
        <v>0</v>
      </c>
      <c r="I9" s="48" t="s">
        <v>15</v>
      </c>
      <c r="J9" s="48">
        <f>COUNTIF('student m.4.2'!$J$5:$J$41,0)</f>
        <v>0</v>
      </c>
      <c r="K9" s="48" t="s">
        <v>15</v>
      </c>
      <c r="L9" s="44"/>
      <c r="M9" s="42"/>
      <c r="N9" s="42"/>
      <c r="O9" s="43"/>
      <c r="P9" s="42"/>
      <c r="Q9" s="42"/>
      <c r="R9" s="40"/>
      <c r="S9" s="42"/>
      <c r="T9" s="42"/>
      <c r="U9" s="42"/>
      <c r="V9" s="45"/>
      <c r="W9" s="45"/>
    </row>
    <row r="10" spans="1:29">
      <c r="A10" s="42"/>
      <c r="B10" s="40"/>
      <c r="C10" s="44"/>
      <c r="D10" s="42"/>
      <c r="E10" s="42"/>
      <c r="F10" s="42"/>
      <c r="G10" s="43"/>
      <c r="H10" s="42"/>
      <c r="I10" s="42"/>
      <c r="J10" s="42"/>
      <c r="K10" s="42"/>
      <c r="L10" s="40"/>
      <c r="M10" s="42"/>
      <c r="N10" s="42"/>
      <c r="O10" s="42"/>
      <c r="P10" s="42"/>
      <c r="Q10" s="45"/>
      <c r="R10" s="44"/>
      <c r="S10" s="82"/>
      <c r="T10" s="83"/>
      <c r="U10" s="43"/>
      <c r="V10" s="82"/>
      <c r="W10" s="83"/>
      <c r="X10" s="40"/>
      <c r="Y10" s="82"/>
      <c r="Z10" s="83"/>
      <c r="AA10" s="42"/>
      <c r="AB10" s="84"/>
      <c r="AC10" s="83"/>
    </row>
    <row r="11" spans="1:29">
      <c r="A11" s="40"/>
      <c r="B11" s="40"/>
      <c r="C11" s="40"/>
      <c r="D11" s="40"/>
      <c r="E11" s="40"/>
      <c r="F11" s="40"/>
      <c r="G11" s="44"/>
      <c r="H11" s="42"/>
      <c r="I11" s="42"/>
      <c r="J11" s="43"/>
      <c r="K11" s="42"/>
      <c r="L11" s="42"/>
      <c r="M11" s="40"/>
      <c r="N11" s="42"/>
      <c r="O11" s="42"/>
      <c r="P11" s="42"/>
      <c r="Q11" s="45"/>
      <c r="R11" s="45"/>
    </row>
    <row r="12" spans="1:29">
      <c r="A12" s="76" t="s">
        <v>69</v>
      </c>
      <c r="B12" s="76" t="s">
        <v>68</v>
      </c>
      <c r="C12" s="76"/>
      <c r="D12" s="76"/>
      <c r="E12" s="76"/>
      <c r="F12" s="76"/>
      <c r="G12" s="76"/>
      <c r="H12" s="76"/>
      <c r="I12" s="76"/>
      <c r="J12" s="44"/>
      <c r="K12" s="44"/>
      <c r="L12" s="44"/>
      <c r="M12" s="44"/>
      <c r="N12" s="44"/>
      <c r="O12" s="44"/>
      <c r="P12" s="44"/>
      <c r="Q12" s="44"/>
      <c r="R12" s="44"/>
    </row>
    <row r="13" spans="1:29">
      <c r="A13" s="76"/>
      <c r="B13" s="77" t="s">
        <v>64</v>
      </c>
      <c r="C13" s="77"/>
      <c r="D13" s="77" t="s">
        <v>65</v>
      </c>
      <c r="E13" s="77"/>
      <c r="F13" s="77" t="s">
        <v>66</v>
      </c>
      <c r="G13" s="77"/>
      <c r="H13" s="77" t="s">
        <v>67</v>
      </c>
      <c r="I13" s="77"/>
    </row>
    <row r="14" spans="1:29">
      <c r="A14" s="49">
        <f>COUNTA('student m.4.2'!L5:L41)</f>
        <v>37</v>
      </c>
      <c r="B14" s="76">
        <f>COUNTIF('student m.4.2'!$K$5:$K$41,3)</f>
        <v>0</v>
      </c>
      <c r="C14" s="76"/>
      <c r="D14" s="76">
        <f>COUNTIF('student m.4.2'!$K$5:$K$41,2)</f>
        <v>0</v>
      </c>
      <c r="E14" s="76"/>
      <c r="F14" s="76">
        <f>COUNTIF('student m.4.2'!$K$5:$K$41,1)</f>
        <v>0</v>
      </c>
      <c r="G14" s="76"/>
      <c r="H14" s="76">
        <f>COUNTIF('student m.4.2'!$K$5:$K$41,0)</f>
        <v>0</v>
      </c>
      <c r="I14" s="76"/>
    </row>
    <row r="15" spans="1:29">
      <c r="A15" s="49" t="s">
        <v>16</v>
      </c>
      <c r="B15" s="75">
        <f>(B14*100)/$A$14</f>
        <v>0</v>
      </c>
      <c r="C15" s="75"/>
      <c r="D15" s="75">
        <f t="shared" ref="D15" si="0">(D14*100)/$A$14</f>
        <v>0</v>
      </c>
      <c r="E15" s="75"/>
      <c r="F15" s="75">
        <f t="shared" ref="F15" si="1">(F14*100)/$A$14</f>
        <v>0</v>
      </c>
      <c r="G15" s="75"/>
      <c r="H15" s="75">
        <f t="shared" ref="H15" si="2">(H14*100)/$A$14</f>
        <v>0</v>
      </c>
      <c r="I15" s="75"/>
    </row>
    <row r="16" spans="1:29">
      <c r="B16" s="78"/>
      <c r="C16" s="78"/>
    </row>
  </sheetData>
  <sheetProtection sheet="1" objects="1" scenarios="1"/>
  <mergeCells count="35">
    <mergeCell ref="A1:K1"/>
    <mergeCell ref="A2:K2"/>
    <mergeCell ref="A4:K4"/>
    <mergeCell ref="B5:C5"/>
    <mergeCell ref="D5:E5"/>
    <mergeCell ref="F5:G5"/>
    <mergeCell ref="H5:I5"/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2DE17-13B0-44F5-8C82-858A1E3FF149}">
  <dimension ref="A1:L27"/>
  <sheetViews>
    <sheetView workbookViewId="0">
      <selection activeCell="O9" sqref="O9"/>
    </sheetView>
  </sheetViews>
  <sheetFormatPr defaultColWidth="14.42578125" defaultRowHeight="15"/>
  <cols>
    <col min="1" max="1" width="5" style="101" customWidth="1"/>
    <col min="2" max="2" width="5.85546875" style="101" customWidth="1"/>
    <col min="3" max="3" width="6" style="102" customWidth="1"/>
    <col min="4" max="4" width="9.28515625" style="102" customWidth="1"/>
    <col min="5" max="5" width="27.140625" style="101" customWidth="1"/>
    <col min="6" max="6" width="3.7109375" style="102" customWidth="1"/>
    <col min="7" max="10" width="3.5703125" style="102" customWidth="1"/>
    <col min="11" max="11" width="5.7109375" style="102" customWidth="1"/>
    <col min="12" max="12" width="7.42578125" style="102" customWidth="1"/>
    <col min="13" max="16384" width="14.42578125" style="101"/>
  </cols>
  <sheetData>
    <row r="1" spans="1:12" ht="29.25" customHeight="1">
      <c r="A1" s="69" t="s">
        <v>304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81.75" customHeight="1">
      <c r="A3" s="85" t="s">
        <v>56</v>
      </c>
      <c r="B3" s="85" t="s">
        <v>4</v>
      </c>
      <c r="C3" s="86" t="s">
        <v>6</v>
      </c>
      <c r="D3" s="85" t="s">
        <v>5</v>
      </c>
      <c r="E3" s="87" t="s">
        <v>7</v>
      </c>
      <c r="F3" s="88" t="s">
        <v>8</v>
      </c>
      <c r="G3" s="88" t="s">
        <v>9</v>
      </c>
      <c r="H3" s="88" t="s">
        <v>10</v>
      </c>
      <c r="I3" s="88" t="s">
        <v>11</v>
      </c>
      <c r="J3" s="88" t="s">
        <v>12</v>
      </c>
      <c r="K3" s="85" t="s">
        <v>13</v>
      </c>
      <c r="L3" s="85" t="s">
        <v>14</v>
      </c>
    </row>
    <row r="4" spans="1:12" ht="15" customHeight="1">
      <c r="A4" s="89"/>
      <c r="B4" s="89"/>
      <c r="C4" s="90"/>
      <c r="D4" s="90"/>
      <c r="E4" s="89"/>
      <c r="F4" s="91">
        <v>3</v>
      </c>
      <c r="G4" s="91">
        <v>3</v>
      </c>
      <c r="H4" s="91">
        <v>3</v>
      </c>
      <c r="I4" s="91">
        <v>3</v>
      </c>
      <c r="J4" s="91">
        <v>3</v>
      </c>
      <c r="K4" s="90"/>
      <c r="L4" s="90"/>
    </row>
    <row r="5" spans="1:12" ht="15.95" customHeight="1">
      <c r="A5" s="92">
        <v>4</v>
      </c>
      <c r="B5" s="92">
        <v>2</v>
      </c>
      <c r="C5" s="93">
        <v>3</v>
      </c>
      <c r="D5" s="94" t="s">
        <v>176</v>
      </c>
      <c r="E5" s="94" t="s">
        <v>177</v>
      </c>
      <c r="F5" s="58"/>
      <c r="G5" s="33"/>
      <c r="H5" s="33"/>
      <c r="I5" s="33"/>
      <c r="J5" s="33"/>
      <c r="K5" s="95" t="e">
        <f t="shared" ref="K5:K27" si="0">IF(J5="-","-",MODE(F5:J5))</f>
        <v>#N/A</v>
      </c>
      <c r="L5" s="95" t="e">
        <f t="shared" ref="L5:L27" si="1">IF(K5=3,"ดีเยี่ยม",IF(K5=2,"ดี",IF(K5=1,"พอใช้",IF(K5=0,"ปรับปรุง","-"))))</f>
        <v>#N/A</v>
      </c>
    </row>
    <row r="6" spans="1:12" ht="15.95" customHeight="1">
      <c r="A6" s="92">
        <v>4</v>
      </c>
      <c r="B6" s="92">
        <v>2</v>
      </c>
      <c r="C6" s="93">
        <v>4</v>
      </c>
      <c r="D6" s="94" t="s">
        <v>178</v>
      </c>
      <c r="E6" s="94" t="s">
        <v>179</v>
      </c>
      <c r="F6" s="58"/>
      <c r="G6" s="33"/>
      <c r="H6" s="33"/>
      <c r="I6" s="33"/>
      <c r="J6" s="33"/>
      <c r="K6" s="95" t="e">
        <f t="shared" si="0"/>
        <v>#N/A</v>
      </c>
      <c r="L6" s="95" t="e">
        <f t="shared" si="1"/>
        <v>#N/A</v>
      </c>
    </row>
    <row r="7" spans="1:12" ht="15.95" customHeight="1">
      <c r="A7" s="92">
        <v>4</v>
      </c>
      <c r="B7" s="96">
        <v>2</v>
      </c>
      <c r="C7" s="93">
        <v>9</v>
      </c>
      <c r="D7" s="94" t="s">
        <v>188</v>
      </c>
      <c r="E7" s="94" t="s">
        <v>189</v>
      </c>
      <c r="F7" s="58"/>
      <c r="G7" s="33"/>
      <c r="H7" s="33"/>
      <c r="I7" s="33"/>
      <c r="J7" s="33"/>
      <c r="K7" s="97" t="e">
        <f t="shared" si="0"/>
        <v>#N/A</v>
      </c>
      <c r="L7" s="95" t="e">
        <f t="shared" si="1"/>
        <v>#N/A</v>
      </c>
    </row>
    <row r="8" spans="1:12" ht="15.95" customHeight="1">
      <c r="A8" s="92">
        <v>4</v>
      </c>
      <c r="B8" s="98">
        <v>2</v>
      </c>
      <c r="C8" s="93">
        <v>10</v>
      </c>
      <c r="D8" s="94" t="s">
        <v>190</v>
      </c>
      <c r="E8" s="94" t="s">
        <v>191</v>
      </c>
      <c r="F8" s="58"/>
      <c r="G8" s="33"/>
      <c r="H8" s="33"/>
      <c r="I8" s="33"/>
      <c r="J8" s="33"/>
      <c r="K8" s="99" t="e">
        <f t="shared" si="0"/>
        <v>#N/A</v>
      </c>
      <c r="L8" s="95" t="e">
        <f t="shared" si="1"/>
        <v>#N/A</v>
      </c>
    </row>
    <row r="9" spans="1:12" ht="15.95" customHeight="1">
      <c r="A9" s="92">
        <v>4</v>
      </c>
      <c r="B9" s="98">
        <v>2</v>
      </c>
      <c r="C9" s="93">
        <v>13</v>
      </c>
      <c r="D9" s="94" t="s">
        <v>196</v>
      </c>
      <c r="E9" s="94" t="s">
        <v>197</v>
      </c>
      <c r="F9" s="58"/>
      <c r="G9" s="33"/>
      <c r="H9" s="33"/>
      <c r="I9" s="33"/>
      <c r="J9" s="33"/>
      <c r="K9" s="99" t="e">
        <f t="shared" si="0"/>
        <v>#N/A</v>
      </c>
      <c r="L9" s="95" t="e">
        <f t="shared" si="1"/>
        <v>#N/A</v>
      </c>
    </row>
    <row r="10" spans="1:12" ht="15.95" customHeight="1">
      <c r="A10" s="92">
        <v>4</v>
      </c>
      <c r="B10" s="98">
        <v>2</v>
      </c>
      <c r="C10" s="93">
        <v>14</v>
      </c>
      <c r="D10" s="94" t="s">
        <v>198</v>
      </c>
      <c r="E10" s="94" t="s">
        <v>199</v>
      </c>
      <c r="F10" s="58"/>
      <c r="G10" s="33"/>
      <c r="H10" s="33"/>
      <c r="I10" s="33"/>
      <c r="J10" s="33"/>
      <c r="K10" s="99" t="e">
        <f t="shared" si="0"/>
        <v>#N/A</v>
      </c>
      <c r="L10" s="95" t="e">
        <f t="shared" si="1"/>
        <v>#N/A</v>
      </c>
    </row>
    <row r="11" spans="1:12" ht="15.95" customHeight="1">
      <c r="A11" s="92">
        <v>4</v>
      </c>
      <c r="B11" s="98">
        <v>2</v>
      </c>
      <c r="C11" s="93">
        <v>17</v>
      </c>
      <c r="D11" s="94" t="s">
        <v>204</v>
      </c>
      <c r="E11" s="94" t="s">
        <v>205</v>
      </c>
      <c r="F11" s="58"/>
      <c r="G11" s="33"/>
      <c r="H11" s="33"/>
      <c r="I11" s="33"/>
      <c r="J11" s="33"/>
      <c r="K11" s="99" t="e">
        <f t="shared" si="0"/>
        <v>#N/A</v>
      </c>
      <c r="L11" s="95" t="e">
        <f t="shared" si="1"/>
        <v>#N/A</v>
      </c>
    </row>
    <row r="12" spans="1:12" ht="15.95" customHeight="1">
      <c r="A12" s="92">
        <v>4</v>
      </c>
      <c r="B12" s="98">
        <v>2</v>
      </c>
      <c r="C12" s="93">
        <v>18</v>
      </c>
      <c r="D12" s="94" t="s">
        <v>206</v>
      </c>
      <c r="E12" s="94" t="s">
        <v>207</v>
      </c>
      <c r="F12" s="58"/>
      <c r="G12" s="33"/>
      <c r="H12" s="33"/>
      <c r="I12" s="33"/>
      <c r="J12" s="33"/>
      <c r="K12" s="99" t="e">
        <f t="shared" si="0"/>
        <v>#N/A</v>
      </c>
      <c r="L12" s="95" t="e">
        <f t="shared" si="1"/>
        <v>#N/A</v>
      </c>
    </row>
    <row r="13" spans="1:12" ht="15.95" customHeight="1">
      <c r="A13" s="92">
        <v>4</v>
      </c>
      <c r="B13" s="98">
        <v>2</v>
      </c>
      <c r="C13" s="93">
        <v>19</v>
      </c>
      <c r="D13" s="94" t="s">
        <v>208</v>
      </c>
      <c r="E13" s="94" t="s">
        <v>209</v>
      </c>
      <c r="F13" s="58"/>
      <c r="G13" s="33"/>
      <c r="H13" s="33"/>
      <c r="I13" s="33"/>
      <c r="J13" s="33"/>
      <c r="K13" s="99" t="e">
        <f t="shared" si="0"/>
        <v>#N/A</v>
      </c>
      <c r="L13" s="95" t="e">
        <f t="shared" si="1"/>
        <v>#N/A</v>
      </c>
    </row>
    <row r="14" spans="1:12" ht="15.95" customHeight="1">
      <c r="A14" s="92">
        <v>4</v>
      </c>
      <c r="B14" s="98">
        <v>2</v>
      </c>
      <c r="C14" s="93">
        <v>20</v>
      </c>
      <c r="D14" s="94" t="s">
        <v>210</v>
      </c>
      <c r="E14" s="94" t="s">
        <v>211</v>
      </c>
      <c r="F14" s="58"/>
      <c r="G14" s="33"/>
      <c r="H14" s="33"/>
      <c r="I14" s="33"/>
      <c r="J14" s="33"/>
      <c r="K14" s="99" t="e">
        <f t="shared" si="0"/>
        <v>#N/A</v>
      </c>
      <c r="L14" s="95" t="e">
        <f t="shared" si="1"/>
        <v>#N/A</v>
      </c>
    </row>
    <row r="15" spans="1:12" ht="15.95" customHeight="1">
      <c r="A15" s="92">
        <v>4</v>
      </c>
      <c r="B15" s="98">
        <v>2</v>
      </c>
      <c r="C15" s="93">
        <v>21</v>
      </c>
      <c r="D15" s="94" t="s">
        <v>212</v>
      </c>
      <c r="E15" s="94" t="s">
        <v>213</v>
      </c>
      <c r="F15" s="58"/>
      <c r="G15" s="33"/>
      <c r="H15" s="33"/>
      <c r="I15" s="33"/>
      <c r="J15" s="33"/>
      <c r="K15" s="99" t="e">
        <f t="shared" si="0"/>
        <v>#N/A</v>
      </c>
      <c r="L15" s="95" t="e">
        <f t="shared" si="1"/>
        <v>#N/A</v>
      </c>
    </row>
    <row r="16" spans="1:12" ht="15.95" customHeight="1">
      <c r="A16" s="92">
        <v>4</v>
      </c>
      <c r="B16" s="98">
        <v>2</v>
      </c>
      <c r="C16" s="93">
        <v>23</v>
      </c>
      <c r="D16" s="94" t="s">
        <v>216</v>
      </c>
      <c r="E16" s="94" t="s">
        <v>217</v>
      </c>
      <c r="F16" s="58"/>
      <c r="G16" s="33"/>
      <c r="H16" s="33"/>
      <c r="I16" s="33"/>
      <c r="J16" s="33"/>
      <c r="K16" s="99" t="e">
        <f t="shared" si="0"/>
        <v>#N/A</v>
      </c>
      <c r="L16" s="95" t="e">
        <f t="shared" si="1"/>
        <v>#N/A</v>
      </c>
    </row>
    <row r="17" spans="1:12" ht="15.95" customHeight="1">
      <c r="A17" s="92">
        <v>4</v>
      </c>
      <c r="B17" s="98">
        <v>2</v>
      </c>
      <c r="C17" s="93">
        <v>24</v>
      </c>
      <c r="D17" s="94" t="s">
        <v>218</v>
      </c>
      <c r="E17" s="94" t="s">
        <v>219</v>
      </c>
      <c r="F17" s="58"/>
      <c r="G17" s="33"/>
      <c r="H17" s="33"/>
      <c r="I17" s="33"/>
      <c r="J17" s="33"/>
      <c r="K17" s="99" t="e">
        <f t="shared" si="0"/>
        <v>#N/A</v>
      </c>
      <c r="L17" s="95" t="e">
        <f t="shared" si="1"/>
        <v>#N/A</v>
      </c>
    </row>
    <row r="18" spans="1:12" ht="15.95" customHeight="1">
      <c r="A18" s="92">
        <v>4</v>
      </c>
      <c r="B18" s="98">
        <v>2</v>
      </c>
      <c r="C18" s="93">
        <v>25</v>
      </c>
      <c r="D18" s="94" t="s">
        <v>220</v>
      </c>
      <c r="E18" s="94" t="s">
        <v>221</v>
      </c>
      <c r="F18" s="58"/>
      <c r="G18" s="33"/>
      <c r="H18" s="33"/>
      <c r="I18" s="33"/>
      <c r="J18" s="33"/>
      <c r="K18" s="99" t="e">
        <f t="shared" si="0"/>
        <v>#N/A</v>
      </c>
      <c r="L18" s="95" t="e">
        <f t="shared" si="1"/>
        <v>#N/A</v>
      </c>
    </row>
    <row r="19" spans="1:12" ht="15.95" customHeight="1">
      <c r="A19" s="92">
        <v>4</v>
      </c>
      <c r="B19" s="98">
        <v>2</v>
      </c>
      <c r="C19" s="93">
        <v>26</v>
      </c>
      <c r="D19" s="94" t="s">
        <v>222</v>
      </c>
      <c r="E19" s="94" t="s">
        <v>223</v>
      </c>
      <c r="F19" s="58"/>
      <c r="G19" s="33"/>
      <c r="H19" s="33"/>
      <c r="I19" s="33"/>
      <c r="J19" s="33"/>
      <c r="K19" s="99" t="e">
        <f t="shared" si="0"/>
        <v>#N/A</v>
      </c>
      <c r="L19" s="95" t="e">
        <f t="shared" si="1"/>
        <v>#N/A</v>
      </c>
    </row>
    <row r="20" spans="1:12" ht="15.95" customHeight="1">
      <c r="A20" s="92">
        <v>4</v>
      </c>
      <c r="B20" s="98">
        <v>2</v>
      </c>
      <c r="C20" s="93">
        <v>27</v>
      </c>
      <c r="D20" s="94" t="s">
        <v>224</v>
      </c>
      <c r="E20" s="94" t="s">
        <v>225</v>
      </c>
      <c r="F20" s="58"/>
      <c r="G20" s="33"/>
      <c r="H20" s="33"/>
      <c r="I20" s="33"/>
      <c r="J20" s="33"/>
      <c r="K20" s="99" t="e">
        <f t="shared" si="0"/>
        <v>#N/A</v>
      </c>
      <c r="L20" s="95" t="e">
        <f t="shared" si="1"/>
        <v>#N/A</v>
      </c>
    </row>
    <row r="21" spans="1:12" ht="15.95" customHeight="1">
      <c r="A21" s="92">
        <v>4</v>
      </c>
      <c r="B21" s="98">
        <v>2</v>
      </c>
      <c r="C21" s="93">
        <v>29</v>
      </c>
      <c r="D21" s="94" t="s">
        <v>228</v>
      </c>
      <c r="E21" s="94" t="s">
        <v>229</v>
      </c>
      <c r="F21" s="58"/>
      <c r="G21" s="33"/>
      <c r="H21" s="33"/>
      <c r="I21" s="33"/>
      <c r="J21" s="33"/>
      <c r="K21" s="99" t="e">
        <f t="shared" si="0"/>
        <v>#N/A</v>
      </c>
      <c r="L21" s="95" t="e">
        <f t="shared" si="1"/>
        <v>#N/A</v>
      </c>
    </row>
    <row r="22" spans="1:12" ht="15.95" customHeight="1">
      <c r="A22" s="92">
        <v>4</v>
      </c>
      <c r="B22" s="98">
        <v>2</v>
      </c>
      <c r="C22" s="93">
        <v>30</v>
      </c>
      <c r="D22" s="94" t="s">
        <v>230</v>
      </c>
      <c r="E22" s="94" t="s">
        <v>231</v>
      </c>
      <c r="F22" s="58"/>
      <c r="G22" s="33"/>
      <c r="H22" s="33"/>
      <c r="I22" s="33"/>
      <c r="J22" s="33"/>
      <c r="K22" s="99" t="e">
        <f t="shared" si="0"/>
        <v>#N/A</v>
      </c>
      <c r="L22" s="95" t="e">
        <f t="shared" si="1"/>
        <v>#N/A</v>
      </c>
    </row>
    <row r="23" spans="1:12" ht="15.95" customHeight="1">
      <c r="A23" s="92">
        <v>4</v>
      </c>
      <c r="B23" s="98">
        <v>2</v>
      </c>
      <c r="C23" s="93">
        <v>31</v>
      </c>
      <c r="D23" s="94" t="s">
        <v>232</v>
      </c>
      <c r="E23" s="94" t="s">
        <v>233</v>
      </c>
      <c r="F23" s="58"/>
      <c r="G23" s="33"/>
      <c r="H23" s="33"/>
      <c r="I23" s="33"/>
      <c r="J23" s="33"/>
      <c r="K23" s="99" t="e">
        <f t="shared" si="0"/>
        <v>#N/A</v>
      </c>
      <c r="L23" s="95" t="e">
        <f t="shared" si="1"/>
        <v>#N/A</v>
      </c>
    </row>
    <row r="24" spans="1:12" ht="15.95" customHeight="1">
      <c r="A24" s="92">
        <v>4</v>
      </c>
      <c r="B24" s="98">
        <v>2</v>
      </c>
      <c r="C24" s="93">
        <v>33</v>
      </c>
      <c r="D24" s="94" t="s">
        <v>236</v>
      </c>
      <c r="E24" s="94" t="s">
        <v>237</v>
      </c>
      <c r="F24" s="58"/>
      <c r="G24" s="33"/>
      <c r="H24" s="33"/>
      <c r="I24" s="33"/>
      <c r="J24" s="33"/>
      <c r="K24" s="99" t="e">
        <f t="shared" si="0"/>
        <v>#N/A</v>
      </c>
      <c r="L24" s="95" t="e">
        <f t="shared" si="1"/>
        <v>#N/A</v>
      </c>
    </row>
    <row r="25" spans="1:12" ht="15.95" customHeight="1">
      <c r="A25" s="92">
        <v>4</v>
      </c>
      <c r="B25" s="98">
        <v>2</v>
      </c>
      <c r="C25" s="93">
        <v>34</v>
      </c>
      <c r="D25" s="94" t="s">
        <v>238</v>
      </c>
      <c r="E25" s="94" t="s">
        <v>239</v>
      </c>
      <c r="F25" s="58"/>
      <c r="G25" s="33"/>
      <c r="H25" s="33"/>
      <c r="I25" s="33"/>
      <c r="J25" s="33"/>
      <c r="K25" s="99" t="e">
        <f t="shared" si="0"/>
        <v>#N/A</v>
      </c>
      <c r="L25" s="95" t="e">
        <f t="shared" si="1"/>
        <v>#N/A</v>
      </c>
    </row>
    <row r="26" spans="1:12" ht="15.95" customHeight="1">
      <c r="A26" s="92">
        <v>4</v>
      </c>
      <c r="B26" s="98">
        <v>2</v>
      </c>
      <c r="C26" s="93">
        <v>35</v>
      </c>
      <c r="D26" s="94" t="s">
        <v>240</v>
      </c>
      <c r="E26" s="94" t="s">
        <v>241</v>
      </c>
      <c r="F26" s="58"/>
      <c r="G26" s="33"/>
      <c r="H26" s="33"/>
      <c r="I26" s="33"/>
      <c r="J26" s="33"/>
      <c r="K26" s="99" t="e">
        <f t="shared" si="0"/>
        <v>#N/A</v>
      </c>
      <c r="L26" s="95" t="e">
        <f t="shared" si="1"/>
        <v>#N/A</v>
      </c>
    </row>
    <row r="27" spans="1:12" ht="15.95" customHeight="1">
      <c r="A27" s="92">
        <v>4</v>
      </c>
      <c r="B27" s="98">
        <v>2</v>
      </c>
      <c r="C27" s="93">
        <v>36</v>
      </c>
      <c r="D27" s="94" t="s">
        <v>242</v>
      </c>
      <c r="E27" s="94" t="s">
        <v>243</v>
      </c>
      <c r="F27" s="58"/>
      <c r="G27" s="33"/>
      <c r="H27" s="33"/>
      <c r="I27" s="33"/>
      <c r="J27" s="33"/>
      <c r="K27" s="99" t="e">
        <f t="shared" si="0"/>
        <v>#N/A</v>
      </c>
      <c r="L27" s="95" t="e">
        <f t="shared" si="1"/>
        <v>#N/A</v>
      </c>
    </row>
  </sheetData>
  <sheetProtection algorithmName="SHA-512" hashValue="Umo0ItMQ9xf52tMmwLWXO7f+WCK1D+n0BPQwvnJkzQt7AV9MD6LOpeJvhI2jYnHG2zc5Eizc7QHYnv1qB53+7w==" saltValue="AsdEQ9+zxKZaTPRC4ukYEQ==" spinCount="100000"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7773-ADFE-4456-A852-8220F00751C6}">
  <dimension ref="A1:AC16"/>
  <sheetViews>
    <sheetView workbookViewId="0">
      <selection activeCell="H6" sqref="H6"/>
    </sheetView>
  </sheetViews>
  <sheetFormatPr defaultRowHeight="21"/>
  <cols>
    <col min="1" max="1" width="12.85546875" style="104" customWidth="1"/>
    <col min="2" max="11" width="7.140625" style="104" customWidth="1"/>
    <col min="12" max="16384" width="9.140625" style="104"/>
  </cols>
  <sheetData>
    <row r="1" spans="1:29">
      <c r="A1" s="69" t="s">
        <v>302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103"/>
    </row>
    <row r="2" spans="1:29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4" spans="1:29">
      <c r="A4" s="106" t="s">
        <v>57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7"/>
      <c r="X4" s="108"/>
      <c r="Y4" s="108"/>
      <c r="Z4" s="108"/>
      <c r="AA4" s="108"/>
      <c r="AB4" s="108"/>
      <c r="AC4" s="107"/>
    </row>
    <row r="5" spans="1:29">
      <c r="A5" s="109" t="s">
        <v>58</v>
      </c>
      <c r="B5" s="110" t="s">
        <v>59</v>
      </c>
      <c r="C5" s="110"/>
      <c r="D5" s="111" t="s">
        <v>60</v>
      </c>
      <c r="E5" s="111"/>
      <c r="F5" s="111" t="s">
        <v>61</v>
      </c>
      <c r="G5" s="111"/>
      <c r="H5" s="111" t="s">
        <v>62</v>
      </c>
      <c r="I5" s="111"/>
      <c r="J5" s="111" t="s">
        <v>63</v>
      </c>
      <c r="K5" s="111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29">
      <c r="A6" s="113" t="s">
        <v>70</v>
      </c>
      <c r="B6" s="114">
        <f>COUNTIF('student m.4.2 eng'!$F$5:$F$27,3)</f>
        <v>0</v>
      </c>
      <c r="C6" s="114" t="s">
        <v>15</v>
      </c>
      <c r="D6" s="114">
        <f>COUNTIF('student m.4.2 eng'!$G$5:$G$27,3)</f>
        <v>0</v>
      </c>
      <c r="E6" s="114" t="s">
        <v>15</v>
      </c>
      <c r="F6" s="114">
        <f>COUNTIF('student m.4.2 eng'!$H$5:$H$41,3)</f>
        <v>0</v>
      </c>
      <c r="G6" s="114" t="s">
        <v>15</v>
      </c>
      <c r="H6" s="114">
        <f>COUNTIF('student m.4.2 eng'!$I$5:$I$27,3)</f>
        <v>0</v>
      </c>
      <c r="I6" s="114" t="s">
        <v>15</v>
      </c>
      <c r="J6" s="114">
        <f>COUNTIF('student m.4.2 eng'!$J$5:$J$27,3)</f>
        <v>0</v>
      </c>
      <c r="K6" s="114" t="s">
        <v>15</v>
      </c>
      <c r="L6" s="115"/>
      <c r="M6" s="116"/>
      <c r="N6" s="117"/>
      <c r="O6" s="118"/>
      <c r="P6" s="116"/>
      <c r="Q6" s="117"/>
      <c r="R6" s="112"/>
      <c r="S6" s="116"/>
      <c r="T6" s="117"/>
      <c r="U6" s="107"/>
      <c r="V6" s="119"/>
      <c r="W6" s="117"/>
    </row>
    <row r="7" spans="1:29">
      <c r="A7" s="113" t="s">
        <v>71</v>
      </c>
      <c r="B7" s="114">
        <f>COUNTIF('student m.4.2 eng'!$F$5:$F$27,2)</f>
        <v>0</v>
      </c>
      <c r="C7" s="114" t="s">
        <v>15</v>
      </c>
      <c r="D7" s="114">
        <f>COUNTIF('student m.4.2 eng'!$G$5:$G$27,2)</f>
        <v>0</v>
      </c>
      <c r="E7" s="114" t="s">
        <v>15</v>
      </c>
      <c r="F7" s="114">
        <f>COUNTIF('student m.4.2 eng'!$H$5:$H$27,2)</f>
        <v>0</v>
      </c>
      <c r="G7" s="114" t="s">
        <v>15</v>
      </c>
      <c r="H7" s="114">
        <f>COUNTIF('student m.4.2 eng'!$I$5:$I$27,2)</f>
        <v>0</v>
      </c>
      <c r="I7" s="114" t="s">
        <v>15</v>
      </c>
      <c r="J7" s="114">
        <f>COUNTIF('student m.4.2 eng'!$J$5:$J$27,2)</f>
        <v>0</v>
      </c>
      <c r="K7" s="114" t="s">
        <v>15</v>
      </c>
      <c r="L7" s="120"/>
      <c r="M7" s="107"/>
      <c r="N7" s="107"/>
      <c r="O7" s="118"/>
      <c r="P7" s="107"/>
      <c r="Q7" s="107"/>
      <c r="R7" s="112"/>
      <c r="S7" s="107"/>
      <c r="T7" s="107"/>
      <c r="U7" s="107"/>
      <c r="V7" s="121"/>
      <c r="W7" s="121"/>
    </row>
    <row r="8" spans="1:29">
      <c r="A8" s="113" t="s">
        <v>72</v>
      </c>
      <c r="B8" s="114">
        <f>COUNTIF('student m.4.2 eng'!$F$5:$F$27,1)</f>
        <v>0</v>
      </c>
      <c r="C8" s="114" t="s">
        <v>15</v>
      </c>
      <c r="D8" s="114">
        <f>COUNTIF('student m.4.2 eng'!$G$5:$G$27,1)</f>
        <v>0</v>
      </c>
      <c r="E8" s="114" t="s">
        <v>15</v>
      </c>
      <c r="F8" s="114">
        <f>COUNTIF('student m.4.2 eng'!$H$5:$H$27,1)</f>
        <v>0</v>
      </c>
      <c r="G8" s="114" t="s">
        <v>15</v>
      </c>
      <c r="H8" s="114">
        <f>COUNTIF('student m.4.2 eng'!$I$5:$I$27,1)</f>
        <v>0</v>
      </c>
      <c r="I8" s="114" t="s">
        <v>15</v>
      </c>
      <c r="J8" s="114">
        <f>COUNTIF('student m.4.2 eng'!$J$5:$J$27,1)</f>
        <v>0</v>
      </c>
      <c r="K8" s="114" t="s">
        <v>15</v>
      </c>
      <c r="L8" s="120"/>
      <c r="M8" s="116"/>
      <c r="N8" s="117"/>
      <c r="O8" s="118"/>
      <c r="P8" s="116"/>
      <c r="Q8" s="117"/>
      <c r="R8" s="112"/>
      <c r="S8" s="116"/>
      <c r="T8" s="117"/>
      <c r="U8" s="107"/>
      <c r="V8" s="119"/>
      <c r="W8" s="117"/>
    </row>
    <row r="9" spans="1:29">
      <c r="A9" s="113" t="s">
        <v>73</v>
      </c>
      <c r="B9" s="114">
        <f>COUNTIF('student m.4.2 eng'!$F$5:$F$27,0)</f>
        <v>0</v>
      </c>
      <c r="C9" s="114" t="s">
        <v>15</v>
      </c>
      <c r="D9" s="114">
        <f>COUNTIF('student m.4.2 eng'!$G$5:$G$27,0)</f>
        <v>0</v>
      </c>
      <c r="E9" s="114" t="s">
        <v>15</v>
      </c>
      <c r="F9" s="114">
        <f>COUNTIF('student m.4.2 eng'!$H$5:$H$27,0)</f>
        <v>0</v>
      </c>
      <c r="G9" s="114" t="s">
        <v>15</v>
      </c>
      <c r="H9" s="114">
        <f>COUNTIF('student m.4.2 eng'!$I$5:$I$27,0)</f>
        <v>0</v>
      </c>
      <c r="I9" s="114" t="s">
        <v>15</v>
      </c>
      <c r="J9" s="114">
        <f>COUNTIF('student m.4.2 eng'!$J$5:$J$27,0)</f>
        <v>0</v>
      </c>
      <c r="K9" s="114" t="s">
        <v>15</v>
      </c>
      <c r="L9" s="120"/>
      <c r="M9" s="107"/>
      <c r="N9" s="107"/>
      <c r="O9" s="118"/>
      <c r="P9" s="107"/>
      <c r="Q9" s="107"/>
      <c r="R9" s="112"/>
      <c r="S9" s="107"/>
      <c r="T9" s="107"/>
      <c r="U9" s="107"/>
      <c r="V9" s="121"/>
      <c r="W9" s="121"/>
    </row>
    <row r="10" spans="1:29">
      <c r="A10" s="107"/>
      <c r="B10" s="112"/>
      <c r="C10" s="120"/>
      <c r="D10" s="107"/>
      <c r="E10" s="107"/>
      <c r="F10" s="107"/>
      <c r="G10" s="118"/>
      <c r="H10" s="107"/>
      <c r="I10" s="107"/>
      <c r="J10" s="107"/>
      <c r="K10" s="107"/>
      <c r="L10" s="112"/>
      <c r="M10" s="107"/>
      <c r="N10" s="107"/>
      <c r="O10" s="107"/>
      <c r="P10" s="107"/>
      <c r="Q10" s="121"/>
      <c r="R10" s="120"/>
      <c r="S10" s="116"/>
      <c r="T10" s="117"/>
      <c r="U10" s="118"/>
      <c r="V10" s="116"/>
      <c r="W10" s="117"/>
      <c r="X10" s="112"/>
      <c r="Y10" s="116"/>
      <c r="Z10" s="117"/>
      <c r="AA10" s="107"/>
      <c r="AB10" s="119"/>
      <c r="AC10" s="117"/>
    </row>
    <row r="11" spans="1:29">
      <c r="A11" s="112"/>
      <c r="B11" s="112"/>
      <c r="C11" s="112"/>
      <c r="D11" s="112"/>
      <c r="E11" s="112"/>
      <c r="F11" s="112"/>
      <c r="G11" s="120"/>
      <c r="H11" s="107"/>
      <c r="I11" s="107"/>
      <c r="J11" s="118"/>
      <c r="K11" s="107"/>
      <c r="L11" s="107"/>
      <c r="M11" s="112"/>
      <c r="N11" s="107"/>
      <c r="O11" s="107"/>
      <c r="P11" s="107"/>
      <c r="Q11" s="121"/>
      <c r="R11" s="121"/>
    </row>
    <row r="12" spans="1:29">
      <c r="A12" s="111" t="s">
        <v>69</v>
      </c>
      <c r="B12" s="111" t="s">
        <v>68</v>
      </c>
      <c r="C12" s="111"/>
      <c r="D12" s="111"/>
      <c r="E12" s="111"/>
      <c r="F12" s="111"/>
      <c r="G12" s="111"/>
      <c r="H12" s="111"/>
      <c r="I12" s="111"/>
      <c r="J12" s="120"/>
      <c r="K12" s="120"/>
      <c r="L12" s="120"/>
      <c r="M12" s="120"/>
      <c r="N12" s="120"/>
      <c r="O12" s="120"/>
      <c r="P12" s="120"/>
      <c r="Q12" s="120"/>
      <c r="R12" s="120"/>
    </row>
    <row r="13" spans="1:29">
      <c r="A13" s="111"/>
      <c r="B13" s="122" t="s">
        <v>64</v>
      </c>
      <c r="C13" s="122"/>
      <c r="D13" s="122" t="s">
        <v>65</v>
      </c>
      <c r="E13" s="122"/>
      <c r="F13" s="122" t="s">
        <v>66</v>
      </c>
      <c r="G13" s="122"/>
      <c r="H13" s="122" t="s">
        <v>67</v>
      </c>
      <c r="I13" s="122"/>
    </row>
    <row r="14" spans="1:29">
      <c r="A14" s="123">
        <f>COUNTA('student m.4.2 eng'!L5:L41)</f>
        <v>23</v>
      </c>
      <c r="B14" s="111">
        <f>COUNTIF('student m.4.2 eng'!$K$5:$K$27,3)</f>
        <v>0</v>
      </c>
      <c r="C14" s="111"/>
      <c r="D14" s="111">
        <f>COUNTIF('student m.4.2 eng'!$K$5:$K$27,2)</f>
        <v>0</v>
      </c>
      <c r="E14" s="111"/>
      <c r="F14" s="111">
        <f>COUNTIF('student m.4.2 eng'!$K$5:$K$27,1)</f>
        <v>0</v>
      </c>
      <c r="G14" s="111"/>
      <c r="H14" s="111">
        <f>COUNTIF('student m.4.2 eng'!$K$5:$K$27,0)</f>
        <v>0</v>
      </c>
      <c r="I14" s="111"/>
    </row>
    <row r="15" spans="1:29">
      <c r="A15" s="123" t="s">
        <v>16</v>
      </c>
      <c r="B15" s="124">
        <f>(B14*100)/$A$14</f>
        <v>0</v>
      </c>
      <c r="C15" s="124"/>
      <c r="D15" s="124">
        <f t="shared" ref="D15" si="0">(D14*100)/$A$14</f>
        <v>0</v>
      </c>
      <c r="E15" s="124"/>
      <c r="F15" s="124">
        <f t="shared" ref="F15" si="1">(F14*100)/$A$14</f>
        <v>0</v>
      </c>
      <c r="G15" s="124"/>
      <c r="H15" s="124">
        <f t="shared" ref="H15" si="2">(H14*100)/$A$14</f>
        <v>0</v>
      </c>
      <c r="I15" s="124"/>
    </row>
    <row r="16" spans="1:29">
      <c r="B16" s="125"/>
      <c r="C16" s="125"/>
    </row>
  </sheetData>
  <sheetProtection algorithmName="SHA-512" hashValue="nalYa999uOZiykvzneHRnkl/LyBus8R+aLMRwwQGP8doTeD3dFzacU3LNT8jR/S9to4PZOIdNjHmQ7LlNPtIkA==" saltValue="86HoP8UUg/3kho25PT3jtg==" spinCount="100000" sheet="1" objects="1" scenarios="1"/>
  <mergeCells count="35"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M6:N6"/>
    <mergeCell ref="P6:Q6"/>
    <mergeCell ref="S6:T6"/>
    <mergeCell ref="V6:W6"/>
    <mergeCell ref="M8:N8"/>
    <mergeCell ref="P8:Q8"/>
    <mergeCell ref="S8:T8"/>
    <mergeCell ref="V8:W8"/>
    <mergeCell ref="A1:K1"/>
    <mergeCell ref="A2:K2"/>
    <mergeCell ref="A4:K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165B-FE2C-4334-B64C-50FA0775DF5C}">
  <dimension ref="A1:L18"/>
  <sheetViews>
    <sheetView workbookViewId="0">
      <selection activeCell="Q23" sqref="Q23"/>
    </sheetView>
  </sheetViews>
  <sheetFormatPr defaultColWidth="14.42578125" defaultRowHeight="15"/>
  <cols>
    <col min="1" max="1" width="5" style="101" customWidth="1"/>
    <col min="2" max="2" width="5.85546875" style="101" customWidth="1"/>
    <col min="3" max="3" width="6" style="102" customWidth="1"/>
    <col min="4" max="4" width="9.28515625" style="102" customWidth="1"/>
    <col min="5" max="5" width="27.140625" style="101" customWidth="1"/>
    <col min="6" max="6" width="3.7109375" style="102" customWidth="1"/>
    <col min="7" max="10" width="3.5703125" style="102" customWidth="1"/>
    <col min="11" max="11" width="5.7109375" style="102" customWidth="1"/>
    <col min="12" max="12" width="7.42578125" style="102" customWidth="1"/>
    <col min="13" max="16384" width="14.42578125" style="101"/>
  </cols>
  <sheetData>
    <row r="1" spans="1:12" ht="29.25" customHeight="1">
      <c r="A1" s="69" t="s">
        <v>303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81.75" customHeight="1">
      <c r="A3" s="85" t="s">
        <v>56</v>
      </c>
      <c r="B3" s="85" t="s">
        <v>4</v>
      </c>
      <c r="C3" s="86" t="s">
        <v>6</v>
      </c>
      <c r="D3" s="85" t="s">
        <v>5</v>
      </c>
      <c r="E3" s="87" t="s">
        <v>7</v>
      </c>
      <c r="F3" s="88" t="s">
        <v>8</v>
      </c>
      <c r="G3" s="88" t="s">
        <v>9</v>
      </c>
      <c r="H3" s="88" t="s">
        <v>10</v>
      </c>
      <c r="I3" s="88" t="s">
        <v>11</v>
      </c>
      <c r="J3" s="88" t="s">
        <v>12</v>
      </c>
      <c r="K3" s="85" t="s">
        <v>13</v>
      </c>
      <c r="L3" s="85" t="s">
        <v>14</v>
      </c>
    </row>
    <row r="4" spans="1:12" ht="15" customHeight="1">
      <c r="A4" s="89"/>
      <c r="B4" s="89"/>
      <c r="C4" s="90"/>
      <c r="D4" s="90"/>
      <c r="E4" s="89"/>
      <c r="F4" s="91">
        <v>3</v>
      </c>
      <c r="G4" s="91">
        <v>3</v>
      </c>
      <c r="H4" s="91">
        <v>3</v>
      </c>
      <c r="I4" s="91">
        <v>3</v>
      </c>
      <c r="J4" s="91">
        <v>3</v>
      </c>
      <c r="K4" s="90"/>
      <c r="L4" s="90"/>
    </row>
    <row r="5" spans="1:12" ht="15.95" customHeight="1">
      <c r="A5" s="92">
        <v>4</v>
      </c>
      <c r="B5" s="92">
        <v>2</v>
      </c>
      <c r="C5" s="93">
        <v>1</v>
      </c>
      <c r="D5" s="94" t="s">
        <v>172</v>
      </c>
      <c r="E5" s="94" t="s">
        <v>173</v>
      </c>
      <c r="F5" s="58"/>
      <c r="G5" s="33"/>
      <c r="H5" s="33"/>
      <c r="I5" s="33"/>
      <c r="J5" s="33"/>
      <c r="K5" s="95" t="e">
        <f>IF(J5="-","-",MODE(F5:J5))</f>
        <v>#N/A</v>
      </c>
      <c r="L5" s="95" t="e">
        <f>IF(K5=3,"ดีเยี่ยม",IF(K5=2,"ดี",IF(K5=1,"พอใช้",IF(K5=0,"ปรับปรุง","-"))))</f>
        <v>#N/A</v>
      </c>
    </row>
    <row r="6" spans="1:12" ht="15.95" customHeight="1">
      <c r="A6" s="92">
        <v>4</v>
      </c>
      <c r="B6" s="92">
        <v>2</v>
      </c>
      <c r="C6" s="93">
        <v>2</v>
      </c>
      <c r="D6" s="94" t="s">
        <v>174</v>
      </c>
      <c r="E6" s="94" t="s">
        <v>175</v>
      </c>
      <c r="F6" s="58"/>
      <c r="G6" s="33"/>
      <c r="H6" s="33"/>
      <c r="I6" s="33"/>
      <c r="J6" s="33"/>
      <c r="K6" s="95" t="e">
        <f t="shared" ref="K6:K18" si="0">IF(J6="-","-",MODE(F6:J6))</f>
        <v>#N/A</v>
      </c>
      <c r="L6" s="95" t="e">
        <f t="shared" ref="L6:L18" si="1">IF(K6=3,"ดีเยี่ยม",IF(K6=2,"ดี",IF(K6=1,"พอใช้",IF(K6=0,"ปรับปรุง","-"))))</f>
        <v>#N/A</v>
      </c>
    </row>
    <row r="7" spans="1:12" ht="15.95" customHeight="1">
      <c r="A7" s="92">
        <v>4</v>
      </c>
      <c r="B7" s="92">
        <v>2</v>
      </c>
      <c r="C7" s="93">
        <v>5</v>
      </c>
      <c r="D7" s="94" t="s">
        <v>180</v>
      </c>
      <c r="E7" s="94" t="s">
        <v>181</v>
      </c>
      <c r="F7" s="58"/>
      <c r="G7" s="33"/>
      <c r="H7" s="33"/>
      <c r="I7" s="33"/>
      <c r="J7" s="33"/>
      <c r="K7" s="95" t="e">
        <f t="shared" si="0"/>
        <v>#N/A</v>
      </c>
      <c r="L7" s="95" t="e">
        <f t="shared" si="1"/>
        <v>#N/A</v>
      </c>
    </row>
    <row r="8" spans="1:12" ht="15.95" customHeight="1">
      <c r="A8" s="92">
        <v>4</v>
      </c>
      <c r="B8" s="92">
        <v>2</v>
      </c>
      <c r="C8" s="93">
        <v>6</v>
      </c>
      <c r="D8" s="94" t="s">
        <v>182</v>
      </c>
      <c r="E8" s="94" t="s">
        <v>183</v>
      </c>
      <c r="F8" s="58"/>
      <c r="G8" s="33"/>
      <c r="H8" s="33"/>
      <c r="I8" s="33"/>
      <c r="J8" s="33"/>
      <c r="K8" s="95" t="e">
        <f t="shared" si="0"/>
        <v>#N/A</v>
      </c>
      <c r="L8" s="95" t="e">
        <f t="shared" si="1"/>
        <v>#N/A</v>
      </c>
    </row>
    <row r="9" spans="1:12" ht="15.95" customHeight="1">
      <c r="A9" s="92">
        <v>4</v>
      </c>
      <c r="B9" s="92">
        <v>2</v>
      </c>
      <c r="C9" s="93">
        <v>7</v>
      </c>
      <c r="D9" s="94" t="s">
        <v>184</v>
      </c>
      <c r="E9" s="94" t="s">
        <v>185</v>
      </c>
      <c r="F9" s="58"/>
      <c r="G9" s="33"/>
      <c r="H9" s="33"/>
      <c r="I9" s="33"/>
      <c r="J9" s="33"/>
      <c r="K9" s="95" t="e">
        <f t="shared" si="0"/>
        <v>#N/A</v>
      </c>
      <c r="L9" s="95" t="e">
        <f t="shared" si="1"/>
        <v>#N/A</v>
      </c>
    </row>
    <row r="10" spans="1:12" ht="15.95" customHeight="1">
      <c r="A10" s="92">
        <v>4</v>
      </c>
      <c r="B10" s="92">
        <v>2</v>
      </c>
      <c r="C10" s="93">
        <v>8</v>
      </c>
      <c r="D10" s="94" t="s">
        <v>186</v>
      </c>
      <c r="E10" s="94" t="s">
        <v>187</v>
      </c>
      <c r="F10" s="58"/>
      <c r="G10" s="33"/>
      <c r="H10" s="33"/>
      <c r="I10" s="33"/>
      <c r="J10" s="33"/>
      <c r="K10" s="95" t="e">
        <f t="shared" si="0"/>
        <v>#N/A</v>
      </c>
      <c r="L10" s="95" t="e">
        <f t="shared" si="1"/>
        <v>#N/A</v>
      </c>
    </row>
    <row r="11" spans="1:12" ht="15.95" customHeight="1">
      <c r="A11" s="92">
        <v>4</v>
      </c>
      <c r="B11" s="98">
        <v>2</v>
      </c>
      <c r="C11" s="93">
        <v>11</v>
      </c>
      <c r="D11" s="94" t="s">
        <v>192</v>
      </c>
      <c r="E11" s="94" t="s">
        <v>193</v>
      </c>
      <c r="F11" s="58"/>
      <c r="G11" s="33"/>
      <c r="H11" s="33"/>
      <c r="I11" s="33"/>
      <c r="J11" s="33"/>
      <c r="K11" s="99" t="e">
        <f t="shared" si="0"/>
        <v>#N/A</v>
      </c>
      <c r="L11" s="95" t="e">
        <f t="shared" si="1"/>
        <v>#N/A</v>
      </c>
    </row>
    <row r="12" spans="1:12" ht="15.95" customHeight="1">
      <c r="A12" s="92">
        <v>4</v>
      </c>
      <c r="B12" s="98">
        <v>2</v>
      </c>
      <c r="C12" s="93">
        <v>12</v>
      </c>
      <c r="D12" s="94" t="s">
        <v>194</v>
      </c>
      <c r="E12" s="94" t="s">
        <v>195</v>
      </c>
      <c r="F12" s="58"/>
      <c r="G12" s="33"/>
      <c r="H12" s="33"/>
      <c r="I12" s="33"/>
      <c r="J12" s="33"/>
      <c r="K12" s="99" t="e">
        <f t="shared" si="0"/>
        <v>#N/A</v>
      </c>
      <c r="L12" s="95" t="e">
        <f t="shared" si="1"/>
        <v>#N/A</v>
      </c>
    </row>
    <row r="13" spans="1:12" ht="15.95" customHeight="1">
      <c r="A13" s="92">
        <v>4</v>
      </c>
      <c r="B13" s="98">
        <v>2</v>
      </c>
      <c r="C13" s="93">
        <v>15</v>
      </c>
      <c r="D13" s="94" t="s">
        <v>200</v>
      </c>
      <c r="E13" s="94" t="s">
        <v>201</v>
      </c>
      <c r="F13" s="58"/>
      <c r="G13" s="33"/>
      <c r="H13" s="33"/>
      <c r="I13" s="33"/>
      <c r="J13" s="33"/>
      <c r="K13" s="99" t="e">
        <f t="shared" si="0"/>
        <v>#N/A</v>
      </c>
      <c r="L13" s="95" t="e">
        <f t="shared" si="1"/>
        <v>#N/A</v>
      </c>
    </row>
    <row r="14" spans="1:12" ht="15.95" customHeight="1">
      <c r="A14" s="92">
        <v>4</v>
      </c>
      <c r="B14" s="98">
        <v>2</v>
      </c>
      <c r="C14" s="93">
        <v>16</v>
      </c>
      <c r="D14" s="94" t="s">
        <v>202</v>
      </c>
      <c r="E14" s="94" t="s">
        <v>203</v>
      </c>
      <c r="F14" s="58"/>
      <c r="G14" s="33"/>
      <c r="H14" s="33"/>
      <c r="I14" s="33"/>
      <c r="J14" s="33"/>
      <c r="K14" s="99" t="e">
        <f t="shared" si="0"/>
        <v>#N/A</v>
      </c>
      <c r="L14" s="95" t="e">
        <f t="shared" si="1"/>
        <v>#N/A</v>
      </c>
    </row>
    <row r="15" spans="1:12" ht="15.95" customHeight="1">
      <c r="A15" s="92">
        <v>4</v>
      </c>
      <c r="B15" s="98">
        <v>2</v>
      </c>
      <c r="C15" s="93">
        <v>22</v>
      </c>
      <c r="D15" s="94" t="s">
        <v>214</v>
      </c>
      <c r="E15" s="94" t="s">
        <v>215</v>
      </c>
      <c r="F15" s="58"/>
      <c r="G15" s="33"/>
      <c r="H15" s="33"/>
      <c r="I15" s="33"/>
      <c r="J15" s="33"/>
      <c r="K15" s="99" t="e">
        <f t="shared" si="0"/>
        <v>#N/A</v>
      </c>
      <c r="L15" s="95" t="e">
        <f t="shared" si="1"/>
        <v>#N/A</v>
      </c>
    </row>
    <row r="16" spans="1:12" ht="15.95" customHeight="1">
      <c r="A16" s="92">
        <v>4</v>
      </c>
      <c r="B16" s="98">
        <v>2</v>
      </c>
      <c r="C16" s="93">
        <v>28</v>
      </c>
      <c r="D16" s="94" t="s">
        <v>226</v>
      </c>
      <c r="E16" s="94" t="s">
        <v>227</v>
      </c>
      <c r="F16" s="58"/>
      <c r="G16" s="33"/>
      <c r="H16" s="33"/>
      <c r="I16" s="33"/>
      <c r="J16" s="33"/>
      <c r="K16" s="99" t="e">
        <f t="shared" si="0"/>
        <v>#N/A</v>
      </c>
      <c r="L16" s="95" t="e">
        <f t="shared" si="1"/>
        <v>#N/A</v>
      </c>
    </row>
    <row r="17" spans="1:12" ht="15.95" customHeight="1">
      <c r="A17" s="92">
        <v>4</v>
      </c>
      <c r="B17" s="98">
        <v>2</v>
      </c>
      <c r="C17" s="93">
        <v>32</v>
      </c>
      <c r="D17" s="94" t="s">
        <v>234</v>
      </c>
      <c r="E17" s="94" t="s">
        <v>235</v>
      </c>
      <c r="F17" s="58"/>
      <c r="G17" s="33"/>
      <c r="H17" s="33"/>
      <c r="I17" s="33"/>
      <c r="J17" s="33"/>
      <c r="K17" s="99" t="e">
        <f t="shared" si="0"/>
        <v>#N/A</v>
      </c>
      <c r="L17" s="95" t="e">
        <f t="shared" si="1"/>
        <v>#N/A</v>
      </c>
    </row>
    <row r="18" spans="1:12" ht="15.95" customHeight="1">
      <c r="A18" s="92">
        <v>4</v>
      </c>
      <c r="B18" s="98">
        <v>2</v>
      </c>
      <c r="C18" s="93">
        <v>37</v>
      </c>
      <c r="D18" s="94" t="s">
        <v>244</v>
      </c>
      <c r="E18" s="94" t="s">
        <v>245</v>
      </c>
      <c r="F18" s="58"/>
      <c r="G18" s="33"/>
      <c r="H18" s="33"/>
      <c r="I18" s="33"/>
      <c r="J18" s="33"/>
      <c r="K18" s="99" t="e">
        <f t="shared" si="0"/>
        <v>#N/A</v>
      </c>
      <c r="L18" s="95" t="e">
        <f t="shared" si="1"/>
        <v>#N/A</v>
      </c>
    </row>
  </sheetData>
  <sheetProtection algorithmName="SHA-512" hashValue="CiXW86iEfmJlLYklH3ds18HLRjZNevgquF6loCsI4U7BGpTIfH14Yy407JzDKpxg54tCXPm3Z6Ugi7xMvBsQzA==" saltValue="l8on+300c8RELed8HyGT5Q==" spinCount="100000"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คู่มือการใช้งาน</vt:lpstr>
      <vt:lpstr>สมรรถนะสำคัญและตัวบ่งชี้</vt:lpstr>
      <vt:lpstr>student m.4.1</vt:lpstr>
      <vt:lpstr>sum m.4.1</vt:lpstr>
      <vt:lpstr>student m.4.2</vt:lpstr>
      <vt:lpstr>sum m.4.2</vt:lpstr>
      <vt:lpstr>student m.4.2 eng</vt:lpstr>
      <vt:lpstr>sum m.4.2 eng </vt:lpstr>
      <vt:lpstr>student m.4.2 China</vt:lpstr>
      <vt:lpstr>sum m.4.2(China)</vt:lpstr>
      <vt:lpstr>student m.4.3</vt:lpstr>
      <vt:lpstr>sum m.4.3</vt:lpstr>
      <vt:lpstr>'student m.4.1'!Print_Titles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Lenovo</cp:lastModifiedBy>
  <cp:lastPrinted>2025-09-30T04:02:02Z</cp:lastPrinted>
  <dcterms:created xsi:type="dcterms:W3CDTF">2022-02-01T13:18:28Z</dcterms:created>
  <dcterms:modified xsi:type="dcterms:W3CDTF">2025-10-03T05:11:38Z</dcterms:modified>
</cp:coreProperties>
</file>