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แบบประเมินสมรรถนะผู้เรียน\"/>
    </mc:Choice>
  </mc:AlternateContent>
  <xr:revisionPtr revIDLastSave="0" documentId="13_ncr:1_{1DBE2597-CA39-428A-AA51-59CD11B76ECE}" xr6:coauthVersionLast="47" xr6:coauthVersionMax="47" xr10:uidLastSave="{00000000-0000-0000-0000-000000000000}"/>
  <bookViews>
    <workbookView xWindow="-120" yWindow="-120" windowWidth="24240" windowHeight="13140" firstSheet="1" activeTab="7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2.1" sheetId="2" r:id="rId3"/>
    <sheet name="sum m.2.1" sheetId="8" r:id="rId4"/>
    <sheet name="student m.2.2" sheetId="6" r:id="rId5"/>
    <sheet name="sum m.2.2" sheetId="9" r:id="rId6"/>
    <sheet name="student m.2.3" sheetId="7" r:id="rId7"/>
    <sheet name="sum m.2.3" sheetId="10" r:id="rId8"/>
  </sheets>
  <definedNames>
    <definedName name="_xlnm.Print_Titles" localSheetId="2">'student m.2.1'!$1:$4</definedName>
  </definedNames>
  <calcPr calcId="181029"/>
  <extLst>
    <ext uri="GoogleSheetsCustomDataVersion2">
      <go:sheetsCustomData xmlns:go="http://customooxmlschemas.google.com/" r:id="rId9" roundtripDataChecksum="HfUm9eXXNatOXj2zKGE6fneSKai/YIj88AloUL7orJA="/>
    </ext>
  </extLst>
</workbook>
</file>

<file path=xl/calcChain.xml><?xml version="1.0" encoding="utf-8"?>
<calcChain xmlns="http://schemas.openxmlformats.org/spreadsheetml/2006/main">
  <c r="K7" i="6" l="1"/>
  <c r="K5" i="2"/>
  <c r="L5" i="2" s="1"/>
  <c r="K6" i="2"/>
  <c r="L6" i="2" s="1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F9" i="8"/>
  <c r="F8" i="8"/>
  <c r="F7" i="8"/>
  <c r="F6" i="8"/>
  <c r="L25" i="7"/>
  <c r="L38" i="7"/>
  <c r="L7" i="6"/>
  <c r="L8" i="6"/>
  <c r="L9" i="6"/>
  <c r="L14" i="6"/>
  <c r="L15" i="6"/>
  <c r="L20" i="6"/>
  <c r="L21" i="6"/>
  <c r="L26" i="6"/>
  <c r="L27" i="6"/>
  <c r="L32" i="6"/>
  <c r="L33" i="6"/>
  <c r="L38" i="6"/>
  <c r="L39" i="6"/>
  <c r="J9" i="8"/>
  <c r="J8" i="8"/>
  <c r="J7" i="8"/>
  <c r="J6" i="8"/>
  <c r="H9" i="8"/>
  <c r="H8" i="8"/>
  <c r="H7" i="8"/>
  <c r="H6" i="8"/>
  <c r="D9" i="8"/>
  <c r="D7" i="8"/>
  <c r="D6" i="8"/>
  <c r="D8" i="8"/>
  <c r="B9" i="8"/>
  <c r="B8" i="8"/>
  <c r="B7" i="8"/>
  <c r="B6" i="8"/>
  <c r="K41" i="7"/>
  <c r="L41" i="7" s="1"/>
  <c r="K40" i="7"/>
  <c r="L40" i="7" s="1"/>
  <c r="K39" i="7"/>
  <c r="L39" i="7" s="1"/>
  <c r="K38" i="7"/>
  <c r="K37" i="7"/>
  <c r="L37" i="7" s="1"/>
  <c r="K36" i="7"/>
  <c r="L36" i="7" s="1"/>
  <c r="K35" i="7"/>
  <c r="L35" i="7" s="1"/>
  <c r="K34" i="7"/>
  <c r="L34" i="7" s="1"/>
  <c r="K33" i="7"/>
  <c r="L33" i="7" s="1"/>
  <c r="K32" i="7"/>
  <c r="L32" i="7" s="1"/>
  <c r="K31" i="7"/>
  <c r="L31" i="7" s="1"/>
  <c r="K30" i="7"/>
  <c r="L30" i="7" s="1"/>
  <c r="K29" i="7"/>
  <c r="L29" i="7" s="1"/>
  <c r="K28" i="7"/>
  <c r="L28" i="7" s="1"/>
  <c r="K27" i="7"/>
  <c r="L27" i="7" s="1"/>
  <c r="K26" i="7"/>
  <c r="L26" i="7" s="1"/>
  <c r="K25" i="7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L7" i="7" s="1"/>
  <c r="K6" i="7"/>
  <c r="L6" i="7" s="1"/>
  <c r="K5" i="7"/>
  <c r="K42" i="6"/>
  <c r="L42" i="6" s="1"/>
  <c r="K41" i="6"/>
  <c r="L41" i="6" s="1"/>
  <c r="K40" i="6"/>
  <c r="L40" i="6" s="1"/>
  <c r="K39" i="6"/>
  <c r="K38" i="6"/>
  <c r="K37" i="6"/>
  <c r="L37" i="6" s="1"/>
  <c r="K36" i="6"/>
  <c r="L36" i="6" s="1"/>
  <c r="K35" i="6"/>
  <c r="L35" i="6" s="1"/>
  <c r="K34" i="6"/>
  <c r="L34" i="6" s="1"/>
  <c r="K33" i="6"/>
  <c r="K32" i="6"/>
  <c r="K31" i="6"/>
  <c r="L31" i="6" s="1"/>
  <c r="K30" i="6"/>
  <c r="L30" i="6" s="1"/>
  <c r="K29" i="6"/>
  <c r="L29" i="6" s="1"/>
  <c r="K28" i="6"/>
  <c r="L28" i="6" s="1"/>
  <c r="K27" i="6"/>
  <c r="K26" i="6"/>
  <c r="K25" i="6"/>
  <c r="L25" i="6" s="1"/>
  <c r="K24" i="6"/>
  <c r="L24" i="6" s="1"/>
  <c r="K23" i="6"/>
  <c r="L23" i="6" s="1"/>
  <c r="K22" i="6"/>
  <c r="L22" i="6" s="1"/>
  <c r="K21" i="6"/>
  <c r="K20" i="6"/>
  <c r="K19" i="6"/>
  <c r="L19" i="6" s="1"/>
  <c r="K18" i="6"/>
  <c r="L18" i="6" s="1"/>
  <c r="K17" i="6"/>
  <c r="L17" i="6" s="1"/>
  <c r="K16" i="6"/>
  <c r="L16" i="6" s="1"/>
  <c r="K15" i="6"/>
  <c r="K14" i="6"/>
  <c r="K13" i="6"/>
  <c r="L13" i="6" s="1"/>
  <c r="K12" i="6"/>
  <c r="L12" i="6" s="1"/>
  <c r="K11" i="6"/>
  <c r="L11" i="6" s="1"/>
  <c r="K10" i="6"/>
  <c r="L10" i="6" s="1"/>
  <c r="K9" i="6"/>
  <c r="K8" i="6"/>
  <c r="K6" i="6"/>
  <c r="L6" i="6" s="1"/>
  <c r="K5" i="6"/>
  <c r="L5" i="6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F14" i="9" l="1"/>
  <c r="A14" i="9"/>
  <c r="D15" i="9" s="1"/>
  <c r="B14" i="9"/>
  <c r="H14" i="9"/>
  <c r="D14" i="9"/>
  <c r="A14" i="8"/>
  <c r="H14" i="10"/>
  <c r="B14" i="10"/>
  <c r="D14" i="10"/>
  <c r="F14" i="10"/>
  <c r="F14" i="8"/>
  <c r="L5" i="7"/>
  <c r="A14" i="10" s="1"/>
  <c r="H14" i="8"/>
  <c r="B14" i="8"/>
  <c r="D14" i="8"/>
  <c r="F15" i="9" l="1"/>
  <c r="B15" i="9"/>
  <c r="H15" i="9"/>
  <c r="F15" i="10"/>
  <c r="D15" i="10"/>
  <c r="H15" i="10"/>
  <c r="B15" i="10"/>
  <c r="D15" i="8"/>
  <c r="B15" i="8"/>
  <c r="F15" i="8"/>
  <c r="H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<sst xmlns="http://schemas.openxmlformats.org/spreadsheetml/2006/main" count="438" uniqueCount="316">
  <si>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</si>
  <si>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</si>
  <si>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</si>
  <si>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</si>
  <si>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</si>
  <si>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</si>
  <si>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</si>
  <si>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</si>
  <si>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</si>
  <si>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</si>
  <si>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</si>
  <si>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</si>
  <si>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</si>
  <si>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</si>
  <si>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</si>
  <si>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</si>
  <si>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</si>
  <si>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</si>
  <si>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</si>
  <si>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</si>
  <si>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</si>
  <si>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</si>
  <si>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</si>
  <si>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</si>
  <si>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</si>
  <si>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</si>
  <si>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</si>
  <si>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</si>
  <si>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</si>
  <si>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</si>
  <si>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</si>
  <si>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</si>
  <si>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</si>
  <si>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</si>
  <si>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</si>
  <si>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</si>
  <si>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</si>
  <si>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</si>
  <si>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</si>
  <si>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</si>
  <si>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</si>
  <si>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</si>
  <si>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</si>
  <si>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</si>
  <si>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</si>
  <si>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</si>
  <si>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</si>
  <si>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</si>
  <si>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</si>
  <si>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</si>
  <si>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</si>
  <si>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</si>
  <si>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</si>
  <si>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</si>
  <si>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</si>
  <si>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</si>
  <si>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04976</t>
  </si>
  <si>
    <t>04977</t>
  </si>
  <si>
    <t>04978</t>
  </si>
  <si>
    <t>04979</t>
  </si>
  <si>
    <t>04980</t>
  </si>
  <si>
    <t>04981</t>
  </si>
  <si>
    <t>04982</t>
  </si>
  <si>
    <t>04983</t>
  </si>
  <si>
    <t>04987</t>
  </si>
  <si>
    <t>04988</t>
  </si>
  <si>
    <t>04989</t>
  </si>
  <si>
    <t>04990</t>
  </si>
  <si>
    <t>04991</t>
  </si>
  <si>
    <t>04992</t>
  </si>
  <si>
    <t>04993</t>
  </si>
  <si>
    <t>04994</t>
  </si>
  <si>
    <t>04995</t>
  </si>
  <si>
    <t>04996</t>
  </si>
  <si>
    <t>04997</t>
  </si>
  <si>
    <t>04998</t>
  </si>
  <si>
    <t>04999</t>
  </si>
  <si>
    <t>05001</t>
  </si>
  <si>
    <t>05002</t>
  </si>
  <si>
    <t>05003</t>
  </si>
  <si>
    <t>05004</t>
  </si>
  <si>
    <t>05005</t>
  </si>
  <si>
    <t>05006</t>
  </si>
  <si>
    <t>05008</t>
  </si>
  <si>
    <t>05009</t>
  </si>
  <si>
    <t>05010</t>
  </si>
  <si>
    <t>05011</t>
  </si>
  <si>
    <t>05012</t>
  </si>
  <si>
    <t>05013</t>
  </si>
  <si>
    <t>05014</t>
  </si>
  <si>
    <t>04984</t>
  </si>
  <si>
    <t>ชั้น ม.</t>
  </si>
  <si>
    <t>05016</t>
  </si>
  <si>
    <t>เด็กชายจีรศักดิ์    บุญเอก</t>
  </si>
  <si>
    <t>05017</t>
  </si>
  <si>
    <t>เด็กชายชนทัต    สระทองเกี้ยว</t>
  </si>
  <si>
    <t>05018</t>
  </si>
  <si>
    <t>เด็กชายณัฐพล    สุขไชย</t>
  </si>
  <si>
    <t>05019</t>
  </si>
  <si>
    <t>เด็กชายณัทธร    ชลพิมาย</t>
  </si>
  <si>
    <t>05020</t>
  </si>
  <si>
    <t>เด็กชายทรงสิทธิ์    นารอด</t>
  </si>
  <si>
    <t>05021</t>
  </si>
  <si>
    <t>เด็กชายทิณพัฒน์    หมอนคุด</t>
  </si>
  <si>
    <t>05022</t>
  </si>
  <si>
    <t>เด็กชายธนพล    หนูมาทะวงษ์</t>
  </si>
  <si>
    <t>05023</t>
  </si>
  <si>
    <t>เด็กชายธนันชัย    เสือด้วง</t>
  </si>
  <si>
    <t>05024</t>
  </si>
  <si>
    <t>เด็กชายธราเทพ    จีนเพชร</t>
  </si>
  <si>
    <t>05025</t>
  </si>
  <si>
    <t>เด็กชายธีรภัทร    มีฤาสาร</t>
  </si>
  <si>
    <t>05026</t>
  </si>
  <si>
    <t>เด็กชายบุญทวี    หมีดำ</t>
  </si>
  <si>
    <t>05027</t>
  </si>
  <si>
    <t>เด็กชายพันศักดิ์    สระเกตุ</t>
  </si>
  <si>
    <t>05028</t>
  </si>
  <si>
    <t>เด็กชายภาณุวัฒณ์    กรัดภิรมย์</t>
  </si>
  <si>
    <t>05030</t>
  </si>
  <si>
    <t>เด็กชายลัทธพล    สายทอง</t>
  </si>
  <si>
    <t>05031</t>
  </si>
  <si>
    <t>เด็กชายวุฒิชัย    เดชะผล</t>
  </si>
  <si>
    <t>05032</t>
  </si>
  <si>
    <t>เด็กชายศุพัตรชัย    ชุ่มเย็น</t>
  </si>
  <si>
    <t>05033</t>
  </si>
  <si>
    <t>เด็กชายศุภเสกข์    นิลเดช</t>
  </si>
  <si>
    <t>05035</t>
  </si>
  <si>
    <t>เด็กชายอดิศักดิ์    รอดปฐม</t>
  </si>
  <si>
    <t>05036</t>
  </si>
  <si>
    <t>เด็กชายอภิรักษ์    ระถาพล</t>
  </si>
  <si>
    <t>05037</t>
  </si>
  <si>
    <t>เด็กชายเอกรินทร์    บัวเป็ง</t>
  </si>
  <si>
    <t>05038</t>
  </si>
  <si>
    <t>เด็กหญิงกวีวรรณ    จันทร์แดง</t>
  </si>
  <si>
    <t>05039</t>
  </si>
  <si>
    <t>เด็กหญิงขวัญวิมล    เหลือลา</t>
  </si>
  <si>
    <t>05040</t>
  </si>
  <si>
    <t>เด็กหญิงทิพย์สุดา    ปองคำ</t>
  </si>
  <si>
    <t>05041</t>
  </si>
  <si>
    <t>เด็กหญิงนภัสรา    สลับสี</t>
  </si>
  <si>
    <t>05042</t>
  </si>
  <si>
    <t>เด็กหญิงน้ำทิพย์    เจิดพิมาย</t>
  </si>
  <si>
    <t>05043</t>
  </si>
  <si>
    <t>เด็กหญิงบรรทิตา    สุขสัมพันธ์</t>
  </si>
  <si>
    <t>05045</t>
  </si>
  <si>
    <t>เด็กหญิงพัชรพร    มณีเขียว</t>
  </si>
  <si>
    <t>05046</t>
  </si>
  <si>
    <t>เด็กหญิงมลชญา    สระแก้ว</t>
  </si>
  <si>
    <t>05047</t>
  </si>
  <si>
    <t>เด็กหญิงวนิดา    นารอด</t>
  </si>
  <si>
    <t>05048</t>
  </si>
  <si>
    <t>เด็กหญิงวรรณพร    คำเย็น</t>
  </si>
  <si>
    <t>05049</t>
  </si>
  <si>
    <t>เด็กหญิงวริศรา    เกิดพงษ์</t>
  </si>
  <si>
    <t>05050</t>
  </si>
  <si>
    <t>เด็กหญิงสายรุ้ง    พรมมี</t>
  </si>
  <si>
    <t>05051</t>
  </si>
  <si>
    <t>เด็กหญิงสุกัญญา    โพกาศ</t>
  </si>
  <si>
    <t>05052</t>
  </si>
  <si>
    <t>เด็กหญิงสุธิชา    เกิดพงษ์</t>
  </si>
  <si>
    <t>05053</t>
  </si>
  <si>
    <t>เด็กหญิงอุฬาริกา    ทั่งทอง</t>
  </si>
  <si>
    <t>เด็กหญิงนภัทรลดา    บุญมาสอน</t>
  </si>
  <si>
    <t>05117</t>
  </si>
  <si>
    <t>เด็กหญิงชลิตา    กสิกิจ</t>
  </si>
  <si>
    <t>05108</t>
  </si>
  <si>
    <t>05055</t>
  </si>
  <si>
    <t>เด็กชายจักรี    สดแช่ม</t>
  </si>
  <si>
    <t>05056</t>
  </si>
  <si>
    <t>เด็กชายจิรพัชร    เผือกบุญเกิด</t>
  </si>
  <si>
    <t>05057</t>
  </si>
  <si>
    <t>เด็กชายฉัตรชัย    คุ้มเณร</t>
  </si>
  <si>
    <t>05058</t>
  </si>
  <si>
    <t>เด็กชายฐิตานนท์    อิ่มวงษ์</t>
  </si>
  <si>
    <t>05059</t>
  </si>
  <si>
    <t>เด็กชายณัฐวุฒิ    ถมทอง</t>
  </si>
  <si>
    <t>05061</t>
  </si>
  <si>
    <t>เด็กชายธนากร    วันตา</t>
  </si>
  <si>
    <t>05062</t>
  </si>
  <si>
    <t>เด็กชายธีรเดช    แสงสุวรรณ์</t>
  </si>
  <si>
    <t>05064</t>
  </si>
  <si>
    <t>เด็กชายพัชรพล    จงเจนกลาง</t>
  </si>
  <si>
    <t>05065</t>
  </si>
  <si>
    <t>เด็กชายพิชญะ    แจ่มหม้อ</t>
  </si>
  <si>
    <t>05066</t>
  </si>
  <si>
    <t>เด็กชายภาณุวัฒน์    พนัส</t>
  </si>
  <si>
    <t>05067</t>
  </si>
  <si>
    <t>เด็กชายวีรวิชญ์    นารอด</t>
  </si>
  <si>
    <t>05068</t>
  </si>
  <si>
    <t>เด็กชายศรายุ    อ่อนเนื่องเพชร</t>
  </si>
  <si>
    <t>05069</t>
  </si>
  <si>
    <t>เด็กชายศุภกานต์    พุ่มพวง</t>
  </si>
  <si>
    <t>05071</t>
  </si>
  <si>
    <t>เด็กชายอนุชิต    อิ่มวงษ์</t>
  </si>
  <si>
    <t>05072</t>
  </si>
  <si>
    <t>เด็กชายอัมริน    อินอุทัย</t>
  </si>
  <si>
    <t>05073</t>
  </si>
  <si>
    <t>เด็กชายเตชสิทธิ์    เมฆี</t>
  </si>
  <si>
    <t>05074</t>
  </si>
  <si>
    <t>เด็กชายเสฏฐวุฒิ    นาคเสน</t>
  </si>
  <si>
    <t>05075</t>
  </si>
  <si>
    <t>เด็กชายโกศิน    พุ่มอยุ่</t>
  </si>
  <si>
    <t>05076</t>
  </si>
  <si>
    <t>เด็กชายโรจน์ธนฤทธิ์    ธรรมสอน</t>
  </si>
  <si>
    <t>05110</t>
  </si>
  <si>
    <t>เด็กชายสรัล    พัฒนมาศ</t>
  </si>
  <si>
    <t>05118</t>
  </si>
  <si>
    <t>เด็กชายไชยเชษฐ์    วันต๊ะ</t>
  </si>
  <si>
    <t>04842</t>
  </si>
  <si>
    <t>เด็กหญิงจอมขวัญ    เกษภูงา</t>
  </si>
  <si>
    <t>05077</t>
  </si>
  <si>
    <t>เด็กหญิงกมลลักษณ์    พละทรัพย์</t>
  </si>
  <si>
    <t>05079</t>
  </si>
  <si>
    <t>เด็กหญิงณัฐณิชา    ดีมาก</t>
  </si>
  <si>
    <t>05080</t>
  </si>
  <si>
    <t>เด็กหญิงธัญลักษณ์    เอมศิริ</t>
  </si>
  <si>
    <t>05081</t>
  </si>
  <si>
    <t>เด็กหญิงนรินทร์    เกษเเก้ว</t>
  </si>
  <si>
    <t>05083</t>
  </si>
  <si>
    <t>เด็กหญิงปิยวรรณ์    กัลพฤกษ์</t>
  </si>
  <si>
    <t>05084</t>
  </si>
  <si>
    <t>เด็กหญิงพลอยชยา    ถมยา</t>
  </si>
  <si>
    <t>05085</t>
  </si>
  <si>
    <t>เด็กหญิงรัตนพร    ปิ่นมะณี</t>
  </si>
  <si>
    <t>05087</t>
  </si>
  <si>
    <t>เด็กหญิงวรินชุดา    เกิดพงษ์</t>
  </si>
  <si>
    <t>05088</t>
  </si>
  <si>
    <t>เด็กหญิงสลิลทิพย์    ระถาพล</t>
  </si>
  <si>
    <t>05089</t>
  </si>
  <si>
    <t>เด็กหญิงสิริภิรักษ์    สินสิงห์</t>
  </si>
  <si>
    <t>05090</t>
  </si>
  <si>
    <t>เด็กหญิงสุดารัตน์    เมืองศรี</t>
  </si>
  <si>
    <t>เด็กหญิงสุวีรยา    เกิดพงษ์</t>
  </si>
  <si>
    <t>เด็กหญิงแพรวา    อุดคำ</t>
  </si>
  <si>
    <t>เด็กหญิงชัชฎาภรณ์    ภาษี</t>
  </si>
  <si>
    <t>เด็กหญิงตะวัน    แช่มช้อย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</si>
  <si>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</si>
  <si>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</si>
  <si>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</si>
  <si>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</si>
  <si>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</si>
  <si>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</si>
  <si>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</si>
  <si>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</si>
  <si>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</si>
  <si>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</si>
  <si>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</si>
  <si>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</si>
  <si>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</si>
  <si>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</si>
  <si>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</si>
  <si>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</si>
  <si>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</si>
  <si>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</si>
  <si>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</si>
  <si>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</si>
  <si>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</si>
  <si>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</si>
  <si>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</si>
  <si>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</si>
  <si>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</si>
  <si>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</si>
  <si>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</si>
  <si>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</si>
  <si>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</si>
  <si>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</si>
  <si>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</si>
  <si>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</si>
  <si>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</si>
  <si>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</si>
  <si>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เด็กชายคณิศร    จำนงสุข</t>
  </si>
  <si>
    <t>เด็กชายจุณพล    กองแก้ว</t>
  </si>
  <si>
    <t>เด็กชายณัฐวุฒิ    ปราณี</t>
  </si>
  <si>
    <t>เด็กชายธราธิป    เปรมปรี</t>
  </si>
  <si>
    <t>เด็กชายธีรศิลป์    ไม้เกตุ</t>
  </si>
  <si>
    <t>เด็กชายนรวิชญ์    ธรรมสอน</t>
  </si>
  <si>
    <t>เด็กชายนฤรงค์    คำชู</t>
  </si>
  <si>
    <t>เด็กชายปรเมศวร์    ตาทิพย์</t>
  </si>
  <si>
    <t>เด็กชายปุณยภัทร    อ่อนเนื่องเพชร</t>
  </si>
  <si>
    <t>04986</t>
  </si>
  <si>
    <t>เด็กชายพีรพัฒน์    สระแก้ว</t>
  </si>
  <si>
    <t>เด็กชายพีระวัฒน์    มีติ๊บ</t>
  </si>
  <si>
    <t>เด็กชายศุภณัฐ    เครืออยู่</t>
  </si>
  <si>
    <t>เด็กชายอภิชิต    ส่องแสง</t>
  </si>
  <si>
    <t>เด็กชายอักคเดช    สิงห์วี</t>
  </si>
  <si>
    <t>เด็กชายไทสัน    เสมคำ</t>
  </si>
  <si>
    <t>เด็กหญิงกรรณิกา    เสือด้วง</t>
  </si>
  <si>
    <t>เด็กหญิงกัญญารัตน์    ศิรินาค</t>
  </si>
  <si>
    <t>เด็กหญิงจารวี    วันนา</t>
  </si>
  <si>
    <t>เด็กหญิงจิราวรรณ    รักพ่วง</t>
  </si>
  <si>
    <t>เด็กหญิงจุฑารัตน์    น้ำใจดี</t>
  </si>
  <si>
    <t>เด็กหญิงชลธิชา    ภูมิเมือง</t>
  </si>
  <si>
    <t>เด็กหญิงณัฎฐณิชา    วิเทศพงษ์</t>
  </si>
  <si>
    <t>เด็กหญิงณิชกานต์    แก้วแดง</t>
  </si>
  <si>
    <t>เด็กหญิงทิชานัน    พัสดร</t>
  </si>
  <si>
    <t>เด็กหญิงธราปภัค    แตงไทย</t>
  </si>
  <si>
    <t>เด็กหญิงธัญวรรณ    เอมศิริ</t>
  </si>
  <si>
    <t>เด็กหญิงธันยพร    ลิขิตปัญญาราษฎร์</t>
  </si>
  <si>
    <t>เด็กหญิงนัณธิฎา    มาน้อย</t>
  </si>
  <si>
    <t>เด็กหญิงน้ำทิพย์    ปิ่นมณี</t>
  </si>
  <si>
    <t>เด็กหญิงวิภาวรรณ    ทองหล่อ</t>
  </si>
  <si>
    <t>เด็กหญิงศศิวิมล    ช่วงสุวรรณ</t>
  </si>
  <si>
    <t>เด็กหญิงสาวิกา    ศิรินาค</t>
  </si>
  <si>
    <t>เด็กหญิงสุกันยา    กระต่ายทอง</t>
  </si>
  <si>
    <t>เด็กหญิงสุธารัตน์    ทองคำ</t>
  </si>
  <si>
    <t>เด็กหญิงสุพัชฌา    สังขาว</t>
  </si>
  <si>
    <t>เด็กหญิงอภัทรสรา    โพธิ์นาง</t>
  </si>
  <si>
    <t>05135</t>
  </si>
  <si>
    <t>เด็กหญิงสุภาดา    นารอด</t>
  </si>
  <si>
    <t>05091</t>
  </si>
  <si>
    <t>05092</t>
  </si>
  <si>
    <t>05116</t>
  </si>
  <si>
    <t>05125</t>
  </si>
  <si>
    <t>รหัสวิชา.................................. ชั้นมัธยมศึกษาปีที่ 2 ห้อง 1 ปีการศึกษา 2568 ภาคเรียนที่ 1</t>
  </si>
  <si>
    <t>รหัสวิชา.................................. ชั้นมัธยมศึกษาปีที่ 2 ห้อง 2 ปีการศึกษา 2568 ภาคเรียนที่ 1</t>
  </si>
  <si>
    <t>รหัสวิชา.................................. ชั้นมัธยมศึกษาปีที่ 2 ห้อง 3 ปีการศึกษา 2568 ภาคเรียนที่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</si>
</sst>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top" wrapText="1" readingOrder="1"/>
    </xf>
    <xf numFmtId="0" fontId="2" fillId="3" borderId="7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 readingOrder="1"/>
    </xf>
    <xf numFmtId="0" fontId="2" fillId="3" borderId="1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top" wrapText="1" readingOrder="1"/>
    </xf>
    <xf numFmtId="0" fontId="2" fillId="3" borderId="5" xfId="0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top" wrapText="1" readingOrder="1"/>
    </xf>
    <xf numFmtId="0" fontId="2" fillId="3" borderId="1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textRotation="90" wrapText="1"/>
    </xf>
    <xf numFmtId="1" fontId="1" fillId="2" borderId="9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0" fontId="8" fillId="0" borderId="8" xfId="0" applyFont="1" applyBorder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/>
    </xf>
    <xf numFmtId="49" fontId="7" fillId="0" borderId="9" xfId="0" applyNumberFormat="1" applyFont="1" applyBorder="1" applyAlignment="1" applyProtection="1">
      <alignment vertical="center"/>
    </xf>
    <xf numFmtId="0" fontId="7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8" xfId="0" applyFont="1" applyBorder="1" applyAlignment="1">
      <alignment horizontal="justify" vertical="center"/>
    </xf>
    <xf numFmtId="0" fontId="8" fillId="0" borderId="19" xfId="0" applyFont="1" applyBorder="1" applyAlignment="1">
      <alignment horizontal="justify" vertical="center"/>
    </xf>
    <xf numFmtId="0" fontId="13" fillId="0" borderId="17" xfId="0" applyFont="1" applyBorder="1" applyAlignment="1">
      <alignment horizontal="justify" vertical="center"/>
    </xf>
    <xf numFmtId="0" fontId="4" fillId="0" borderId="20" xfId="0" applyFont="1" applyBorder="1" applyAlignment="1" applyProtection="1">
      <alignment horizontal="center" vertical="top" wrapText="1" readingOrder="1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left" vertical="center"/>
    </xf>
    <xf numFmtId="0" fontId="2" fillId="3" borderId="22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top" wrapText="1" readingOrder="1"/>
    </xf>
    <xf numFmtId="0" fontId="2" fillId="0" borderId="10" xfId="0" applyFont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/>
    </xf>
    <xf numFmtId="0" fontId="3" fillId="0" borderId="9" xfId="0" applyFont="1" applyBorder="1" applyProtection="1"/>
    <xf numFmtId="0" fontId="1" fillId="2" borderId="9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shrinkToFit="1"/>
    </xf>
    <xf numFmtId="2" fontId="7" fillId="0" borderId="9" xfId="0" applyNumberFormat="1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1" fontId="8" fillId="0" borderId="9" xfId="0" applyNumberFormat="1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shrinkToFit="1"/>
    </xf>
    <xf numFmtId="1" fontId="8" fillId="0" borderId="9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91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2"/>
      <c r="S1" s="2"/>
    </row>
    <row r="2" spans="1:19" ht="23.25">
      <c r="A2" s="4"/>
      <c r="B2" s="92" t="s">
        <v>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23.25">
      <c r="A3" s="8" t="s">
        <v>2</v>
      </c>
      <c r="B3" s="89" t="s">
        <v>261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23.25">
      <c r="A4" s="9" t="s">
        <v>256</v>
      </c>
      <c r="B4" s="89" t="s">
        <v>265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19" ht="23.25">
      <c r="A5" s="9" t="s">
        <v>257</v>
      </c>
      <c r="B5" s="89" t="s">
        <v>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19" ht="23.25">
      <c r="A6" s="9" t="s">
        <v>258</v>
      </c>
      <c r="B6" s="89" t="s">
        <v>262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ht="51.75" customHeight="1">
      <c r="A7" s="73" t="s">
        <v>259</v>
      </c>
      <c r="B7" s="93" t="s">
        <v>253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spans="1:19" ht="23.25">
      <c r="A8" s="9" t="s">
        <v>260</v>
      </c>
      <c r="B8" s="89" t="s">
        <v>254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</row>
    <row r="9" spans="1:19" ht="23.25">
      <c r="A9" s="74"/>
      <c r="B9" s="2" t="s">
        <v>255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74"/>
      <c r="B10" s="2" t="s">
        <v>266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79" t="s">
        <v>269</v>
      </c>
      <c r="B11"/>
      <c r="C11"/>
      <c r="D11"/>
      <c r="E11"/>
      <c r="F11"/>
    </row>
    <row r="12" spans="1:6">
      <c r="A12" s="77" t="s">
        <v>263</v>
      </c>
      <c r="B12"/>
      <c r="C12" s="76"/>
      <c r="D12" s="76"/>
      <c r="E12"/>
    </row>
    <row r="13" spans="1:6">
      <c r="A13" s="77" t="s">
        <v>267</v>
      </c>
      <c r="B13"/>
      <c r="C13" s="76"/>
      <c r="D13" s="76"/>
      <c r="E13"/>
    </row>
    <row r="14" spans="1:6">
      <c r="A14" s="77" t="s">
        <v>264</v>
      </c>
      <c r="B14"/>
      <c r="C14" s="76"/>
      <c r="D14"/>
      <c r="E14" s="76"/>
    </row>
    <row r="15" spans="1:6">
      <c r="A15" s="77" t="s">
        <v>268</v>
      </c>
      <c r="B15" s="76"/>
      <c r="C15"/>
      <c r="D15"/>
      <c r="E15" s="76"/>
    </row>
    <row r="16" spans="1:6" ht="21.75" thickBot="1">
      <c r="A16" s="78"/>
      <c r="B16" s="76"/>
      <c r="C16"/>
      <c r="D16"/>
      <c r="E16" s="76"/>
    </row>
    <row r="17" spans="1:5">
      <c r="A17" s="75"/>
      <c r="B17" s="76"/>
      <c r="C17"/>
      <c r="D17"/>
      <c r="E17" s="76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topLeftCell="A25" workbookViewId="0">
      <selection activeCell="O32" sqref="O32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36" customWidth="1"/>
    <col min="4" max="4" width="9.28515625" style="36" customWidth="1"/>
    <col min="5" max="5" width="27.140625" style="18" customWidth="1"/>
    <col min="6" max="6" width="3.7109375" style="36" customWidth="1"/>
    <col min="7" max="10" width="3.5703125" style="36" customWidth="1"/>
    <col min="11" max="11" width="5.7109375" style="36" customWidth="1"/>
    <col min="12" max="12" width="7.42578125" style="36" customWidth="1"/>
    <col min="13" max="16384" width="14.42578125" style="18"/>
  </cols>
  <sheetData>
    <row r="1" spans="1:12" ht="29.25" customHeight="1">
      <c r="A1" s="94" t="s">
        <v>313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21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81.75" customHeight="1">
      <c r="A3" s="95" t="s">
        <v>91</v>
      </c>
      <c r="B3" s="95" t="s">
        <v>4</v>
      </c>
      <c r="C3" s="98" t="s">
        <v>6</v>
      </c>
      <c r="D3" s="95" t="s">
        <v>5</v>
      </c>
      <c r="E3" s="99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4" t="s">
        <v>12</v>
      </c>
      <c r="K3" s="95" t="s">
        <v>13</v>
      </c>
      <c r="L3" s="95" t="s">
        <v>14</v>
      </c>
    </row>
    <row r="4" spans="1:12" ht="15" customHeight="1">
      <c r="A4" s="97"/>
      <c r="B4" s="97"/>
      <c r="C4" s="96"/>
      <c r="D4" s="96"/>
      <c r="E4" s="97"/>
      <c r="F4" s="45">
        <v>3</v>
      </c>
      <c r="G4" s="45">
        <v>3</v>
      </c>
      <c r="H4" s="45">
        <v>3</v>
      </c>
      <c r="I4" s="45">
        <v>3</v>
      </c>
      <c r="J4" s="45">
        <v>3</v>
      </c>
      <c r="K4" s="96"/>
      <c r="L4" s="96"/>
    </row>
    <row r="5" spans="1:12" s="23" customFormat="1" ht="15.95" customHeight="1">
      <c r="A5" s="29">
        <v>2</v>
      </c>
      <c r="B5" s="30">
        <v>1</v>
      </c>
      <c r="C5" s="31">
        <v>1</v>
      </c>
      <c r="D5" s="82" t="s">
        <v>56</v>
      </c>
      <c r="E5" s="82" t="s">
        <v>270</v>
      </c>
      <c r="F5" s="42"/>
      <c r="G5" s="42"/>
      <c r="H5" s="42"/>
      <c r="I5" s="42"/>
      <c r="J5" s="42"/>
      <c r="K5" s="32" t="e">
        <f>IF(J5="-","-",MODE(F5:J5))</f>
        <v>#N/A</v>
      </c>
      <c r="L5" s="32" t="e">
        <f>IF(K5=3,"ดีเยี่ยม",IF(K5=2,"ดี",IF(K5=1,"พอใช้",IF(K5=0,"ปรับปรุง","-"))))</f>
        <v>#N/A</v>
      </c>
    </row>
    <row r="6" spans="1:12" s="23" customFormat="1" ht="15.95" customHeight="1">
      <c r="A6" s="19">
        <v>2</v>
      </c>
      <c r="B6" s="20">
        <v>1</v>
      </c>
      <c r="C6" s="21">
        <v>2</v>
      </c>
      <c r="D6" s="82" t="s">
        <v>57</v>
      </c>
      <c r="E6" s="82" t="s">
        <v>271</v>
      </c>
      <c r="F6" s="37"/>
      <c r="G6" s="37"/>
      <c r="H6" s="37"/>
      <c r="I6" s="37"/>
      <c r="J6" s="37"/>
      <c r="K6" s="22" t="e">
        <f t="shared" ref="K6:K34" si="0">IF(J6="-","-",MODE(F6:J6))</f>
        <v>#N/A</v>
      </c>
      <c r="L6" s="32" t="e">
        <f t="shared" ref="L6:L40" si="1">IF(K6=3,"ดีเยี่ยม",IF(K6=2,"ดี",IF(K6=1,"พอใช้",IF(K6=0,"ปรับปรุง","-"))))</f>
        <v>#N/A</v>
      </c>
    </row>
    <row r="7" spans="1:12" s="23" customFormat="1" ht="15.95" customHeight="1">
      <c r="A7" s="19">
        <v>2</v>
      </c>
      <c r="B7" s="20">
        <v>1</v>
      </c>
      <c r="C7" s="21">
        <v>3</v>
      </c>
      <c r="D7" s="82" t="s">
        <v>58</v>
      </c>
      <c r="E7" s="82" t="s">
        <v>272</v>
      </c>
      <c r="F7" s="37"/>
      <c r="G7" s="37"/>
      <c r="H7" s="37"/>
      <c r="I7" s="37"/>
      <c r="J7" s="37"/>
      <c r="K7" s="22" t="e">
        <f t="shared" si="0"/>
        <v>#N/A</v>
      </c>
      <c r="L7" s="32" t="e">
        <f t="shared" si="1"/>
        <v>#N/A</v>
      </c>
    </row>
    <row r="8" spans="1:12" s="23" customFormat="1" ht="15.95" customHeight="1">
      <c r="A8" s="19">
        <v>2</v>
      </c>
      <c r="B8" s="20">
        <v>1</v>
      </c>
      <c r="C8" s="21">
        <v>4</v>
      </c>
      <c r="D8" s="82" t="s">
        <v>59</v>
      </c>
      <c r="E8" s="82" t="s">
        <v>273</v>
      </c>
      <c r="F8" s="37"/>
      <c r="G8" s="37"/>
      <c r="H8" s="37"/>
      <c r="I8" s="37"/>
      <c r="J8" s="37"/>
      <c r="K8" s="22" t="e">
        <f t="shared" si="0"/>
        <v>#N/A</v>
      </c>
      <c r="L8" s="32" t="e">
        <f t="shared" si="1"/>
        <v>#N/A</v>
      </c>
    </row>
    <row r="9" spans="1:12" s="23" customFormat="1" ht="15.95" customHeight="1">
      <c r="A9" s="29">
        <v>2</v>
      </c>
      <c r="B9" s="20">
        <v>1</v>
      </c>
      <c r="C9" s="21">
        <v>5</v>
      </c>
      <c r="D9" s="82" t="s">
        <v>60</v>
      </c>
      <c r="E9" s="82" t="s">
        <v>274</v>
      </c>
      <c r="F9" s="37"/>
      <c r="G9" s="37"/>
      <c r="H9" s="37"/>
      <c r="I9" s="37"/>
      <c r="J9" s="37"/>
      <c r="K9" s="22" t="e">
        <f t="shared" si="0"/>
        <v>#N/A</v>
      </c>
      <c r="L9" s="32" t="e">
        <f t="shared" si="1"/>
        <v>#N/A</v>
      </c>
    </row>
    <row r="10" spans="1:12" s="23" customFormat="1" ht="15.95" customHeight="1">
      <c r="A10" s="19">
        <v>2</v>
      </c>
      <c r="B10" s="20">
        <v>1</v>
      </c>
      <c r="C10" s="21">
        <v>6</v>
      </c>
      <c r="D10" s="82" t="s">
        <v>61</v>
      </c>
      <c r="E10" s="82" t="s">
        <v>275</v>
      </c>
      <c r="F10" s="42"/>
      <c r="G10" s="42"/>
      <c r="H10" s="42"/>
      <c r="I10" s="42"/>
      <c r="J10" s="42"/>
      <c r="K10" s="22" t="e">
        <f t="shared" si="0"/>
        <v>#N/A</v>
      </c>
      <c r="L10" s="32" t="e">
        <f t="shared" si="1"/>
        <v>#N/A</v>
      </c>
    </row>
    <row r="11" spans="1:12" s="23" customFormat="1" ht="15.95" customHeight="1">
      <c r="A11" s="19">
        <v>2</v>
      </c>
      <c r="B11" s="20">
        <v>1</v>
      </c>
      <c r="C11" s="21">
        <v>7</v>
      </c>
      <c r="D11" s="82" t="s">
        <v>62</v>
      </c>
      <c r="E11" s="82" t="s">
        <v>276</v>
      </c>
      <c r="F11" s="37"/>
      <c r="G11" s="37"/>
      <c r="H11" s="37"/>
      <c r="I11" s="37"/>
      <c r="J11" s="37"/>
      <c r="K11" s="22" t="e">
        <f t="shared" si="0"/>
        <v>#N/A</v>
      </c>
      <c r="L11" s="32" t="e">
        <f t="shared" si="1"/>
        <v>#N/A</v>
      </c>
    </row>
    <row r="12" spans="1:12" s="23" customFormat="1" ht="15.95" customHeight="1">
      <c r="A12" s="19">
        <v>2</v>
      </c>
      <c r="B12" s="20">
        <v>1</v>
      </c>
      <c r="C12" s="21">
        <v>8</v>
      </c>
      <c r="D12" s="82" t="s">
        <v>63</v>
      </c>
      <c r="E12" s="82" t="s">
        <v>277</v>
      </c>
      <c r="F12" s="37"/>
      <c r="G12" s="37"/>
      <c r="H12" s="37"/>
      <c r="I12" s="37"/>
      <c r="J12" s="37"/>
      <c r="K12" s="22" t="e">
        <f t="shared" si="0"/>
        <v>#N/A</v>
      </c>
      <c r="L12" s="32" t="e">
        <f t="shared" si="1"/>
        <v>#N/A</v>
      </c>
    </row>
    <row r="13" spans="1:12" s="23" customFormat="1" ht="15.95" customHeight="1">
      <c r="A13" s="29">
        <v>2</v>
      </c>
      <c r="B13" s="20">
        <v>1</v>
      </c>
      <c r="C13" s="21">
        <v>9</v>
      </c>
      <c r="D13" s="82" t="s">
        <v>90</v>
      </c>
      <c r="E13" s="82" t="s">
        <v>278</v>
      </c>
      <c r="F13" s="37"/>
      <c r="G13" s="37"/>
      <c r="H13" s="37"/>
      <c r="I13" s="37"/>
      <c r="J13" s="37"/>
      <c r="K13" s="22" t="e">
        <f t="shared" si="0"/>
        <v>#N/A</v>
      </c>
      <c r="L13" s="32" t="e">
        <f t="shared" si="1"/>
        <v>#N/A</v>
      </c>
    </row>
    <row r="14" spans="1:12" s="23" customFormat="1" ht="15.95" customHeight="1">
      <c r="A14" s="19">
        <v>2</v>
      </c>
      <c r="B14" s="20">
        <v>1</v>
      </c>
      <c r="C14" s="21">
        <v>10</v>
      </c>
      <c r="D14" s="82" t="s">
        <v>279</v>
      </c>
      <c r="E14" s="82" t="s">
        <v>280</v>
      </c>
      <c r="F14" s="37"/>
      <c r="G14" s="37"/>
      <c r="H14" s="37"/>
      <c r="I14" s="37"/>
      <c r="J14" s="37"/>
      <c r="K14" s="22" t="e">
        <f t="shared" si="0"/>
        <v>#N/A</v>
      </c>
      <c r="L14" s="32" t="e">
        <f t="shared" si="1"/>
        <v>#N/A</v>
      </c>
    </row>
    <row r="15" spans="1:12" s="23" customFormat="1" ht="15.95" customHeight="1">
      <c r="A15" s="19">
        <v>2</v>
      </c>
      <c r="B15" s="20">
        <v>1</v>
      </c>
      <c r="C15" s="21">
        <v>11</v>
      </c>
      <c r="D15" s="82" t="s">
        <v>64</v>
      </c>
      <c r="E15" s="82" t="s">
        <v>281</v>
      </c>
      <c r="F15" s="42"/>
      <c r="G15" s="42"/>
      <c r="H15" s="42"/>
      <c r="I15" s="42"/>
      <c r="J15" s="42"/>
      <c r="K15" s="22" t="e">
        <f t="shared" si="0"/>
        <v>#N/A</v>
      </c>
      <c r="L15" s="32" t="e">
        <f t="shared" si="1"/>
        <v>#N/A</v>
      </c>
    </row>
    <row r="16" spans="1:12" s="23" customFormat="1" ht="15.95" customHeight="1">
      <c r="A16" s="19">
        <v>2</v>
      </c>
      <c r="B16" s="20">
        <v>1</v>
      </c>
      <c r="C16" s="21">
        <v>12</v>
      </c>
      <c r="D16" s="82" t="s">
        <v>65</v>
      </c>
      <c r="E16" s="82" t="s">
        <v>282</v>
      </c>
      <c r="F16" s="37"/>
      <c r="G16" s="37"/>
      <c r="H16" s="37"/>
      <c r="I16" s="37"/>
      <c r="J16" s="37"/>
      <c r="K16" s="22" t="e">
        <f t="shared" si="0"/>
        <v>#N/A</v>
      </c>
      <c r="L16" s="32" t="e">
        <f t="shared" si="1"/>
        <v>#N/A</v>
      </c>
    </row>
    <row r="17" spans="1:12" s="23" customFormat="1" ht="15.95" customHeight="1">
      <c r="A17" s="29">
        <v>2</v>
      </c>
      <c r="B17" s="20">
        <v>1</v>
      </c>
      <c r="C17" s="21">
        <v>13</v>
      </c>
      <c r="D17" s="82" t="s">
        <v>66</v>
      </c>
      <c r="E17" s="82" t="s">
        <v>283</v>
      </c>
      <c r="F17" s="37"/>
      <c r="G17" s="37"/>
      <c r="H17" s="37"/>
      <c r="I17" s="37"/>
      <c r="J17" s="37"/>
      <c r="K17" s="22" t="e">
        <f t="shared" si="0"/>
        <v>#N/A</v>
      </c>
      <c r="L17" s="32" t="e">
        <f t="shared" si="1"/>
        <v>#N/A</v>
      </c>
    </row>
    <row r="18" spans="1:12" s="23" customFormat="1" ht="15.95" customHeight="1">
      <c r="A18" s="19">
        <v>2</v>
      </c>
      <c r="B18" s="20">
        <v>1</v>
      </c>
      <c r="C18" s="21">
        <v>14</v>
      </c>
      <c r="D18" s="82" t="s">
        <v>67</v>
      </c>
      <c r="E18" s="82" t="s">
        <v>284</v>
      </c>
      <c r="F18" s="37"/>
      <c r="G18" s="37"/>
      <c r="H18" s="37"/>
      <c r="I18" s="37"/>
      <c r="J18" s="37"/>
      <c r="K18" s="22" t="e">
        <f t="shared" si="0"/>
        <v>#N/A</v>
      </c>
      <c r="L18" s="32" t="e">
        <f t="shared" si="1"/>
        <v>#N/A</v>
      </c>
    </row>
    <row r="19" spans="1:12" s="23" customFormat="1" ht="15.95" customHeight="1">
      <c r="A19" s="19">
        <v>2</v>
      </c>
      <c r="B19" s="20">
        <v>1</v>
      </c>
      <c r="C19" s="21">
        <v>15</v>
      </c>
      <c r="D19" s="82" t="s">
        <v>68</v>
      </c>
      <c r="E19" s="82" t="s">
        <v>285</v>
      </c>
      <c r="F19" s="37"/>
      <c r="G19" s="37"/>
      <c r="H19" s="37"/>
      <c r="I19" s="37"/>
      <c r="J19" s="37"/>
      <c r="K19" s="22" t="e">
        <f t="shared" si="0"/>
        <v>#N/A</v>
      </c>
      <c r="L19" s="32" t="e">
        <f t="shared" si="1"/>
        <v>#N/A</v>
      </c>
    </row>
    <row r="20" spans="1:12" s="23" customFormat="1" ht="15.95" customHeight="1">
      <c r="A20" s="19">
        <v>2</v>
      </c>
      <c r="B20" s="20">
        <v>1</v>
      </c>
      <c r="C20" s="21">
        <v>16</v>
      </c>
      <c r="D20" s="82" t="s">
        <v>69</v>
      </c>
      <c r="E20" s="82" t="s">
        <v>286</v>
      </c>
      <c r="F20" s="42"/>
      <c r="G20" s="42"/>
      <c r="H20" s="42"/>
      <c r="I20" s="42"/>
      <c r="J20" s="42"/>
      <c r="K20" s="22" t="e">
        <f t="shared" si="0"/>
        <v>#N/A</v>
      </c>
      <c r="L20" s="32" t="e">
        <f t="shared" si="1"/>
        <v>#N/A</v>
      </c>
    </row>
    <row r="21" spans="1:12" s="23" customFormat="1" ht="15.95" customHeight="1">
      <c r="A21" s="29">
        <v>2</v>
      </c>
      <c r="B21" s="20">
        <v>1</v>
      </c>
      <c r="C21" s="21">
        <v>17</v>
      </c>
      <c r="D21" s="82" t="s">
        <v>70</v>
      </c>
      <c r="E21" s="82" t="s">
        <v>287</v>
      </c>
      <c r="F21" s="37"/>
      <c r="G21" s="37"/>
      <c r="H21" s="37"/>
      <c r="I21" s="37"/>
      <c r="J21" s="37"/>
      <c r="K21" s="22" t="e">
        <f t="shared" si="0"/>
        <v>#N/A</v>
      </c>
      <c r="L21" s="32" t="e">
        <f t="shared" si="1"/>
        <v>#N/A</v>
      </c>
    </row>
    <row r="22" spans="1:12" s="23" customFormat="1" ht="15.95" customHeight="1">
      <c r="A22" s="19">
        <v>2</v>
      </c>
      <c r="B22" s="20">
        <v>1</v>
      </c>
      <c r="C22" s="21">
        <v>18</v>
      </c>
      <c r="D22" s="82" t="s">
        <v>71</v>
      </c>
      <c r="E22" s="82" t="s">
        <v>288</v>
      </c>
      <c r="F22" s="37"/>
      <c r="G22" s="37"/>
      <c r="H22" s="37"/>
      <c r="I22" s="37"/>
      <c r="J22" s="37"/>
      <c r="K22" s="22" t="e">
        <f t="shared" si="0"/>
        <v>#N/A</v>
      </c>
      <c r="L22" s="32" t="e">
        <f t="shared" si="1"/>
        <v>#N/A</v>
      </c>
    </row>
    <row r="23" spans="1:12" s="23" customFormat="1" ht="15.95" customHeight="1">
      <c r="A23" s="19">
        <v>2</v>
      </c>
      <c r="B23" s="20">
        <v>1</v>
      </c>
      <c r="C23" s="21">
        <v>19</v>
      </c>
      <c r="D23" s="82" t="s">
        <v>72</v>
      </c>
      <c r="E23" s="82" t="s">
        <v>289</v>
      </c>
      <c r="F23" s="37"/>
      <c r="G23" s="37"/>
      <c r="H23" s="37"/>
      <c r="I23" s="37"/>
      <c r="J23" s="37"/>
      <c r="K23" s="22" t="e">
        <f t="shared" si="0"/>
        <v>#N/A</v>
      </c>
      <c r="L23" s="32" t="e">
        <f t="shared" si="1"/>
        <v>#N/A</v>
      </c>
    </row>
    <row r="24" spans="1:12" s="23" customFormat="1" ht="15.95" customHeight="1">
      <c r="A24" s="19">
        <v>2</v>
      </c>
      <c r="B24" s="20">
        <v>1</v>
      </c>
      <c r="C24" s="21">
        <v>20</v>
      </c>
      <c r="D24" s="82" t="s">
        <v>73</v>
      </c>
      <c r="E24" s="82" t="s">
        <v>290</v>
      </c>
      <c r="F24" s="37"/>
      <c r="G24" s="37"/>
      <c r="H24" s="37"/>
      <c r="I24" s="37"/>
      <c r="J24" s="37"/>
      <c r="K24" s="22" t="e">
        <f t="shared" si="0"/>
        <v>#N/A</v>
      </c>
      <c r="L24" s="32" t="e">
        <f t="shared" si="1"/>
        <v>#N/A</v>
      </c>
    </row>
    <row r="25" spans="1:12" s="23" customFormat="1" ht="15.95" customHeight="1">
      <c r="A25" s="29">
        <v>2</v>
      </c>
      <c r="B25" s="20">
        <v>1</v>
      </c>
      <c r="C25" s="21">
        <v>21</v>
      </c>
      <c r="D25" s="82" t="s">
        <v>74</v>
      </c>
      <c r="E25" s="82" t="s">
        <v>291</v>
      </c>
      <c r="F25" s="42"/>
      <c r="G25" s="42"/>
      <c r="H25" s="42"/>
      <c r="I25" s="42"/>
      <c r="J25" s="42"/>
      <c r="K25" s="22" t="e">
        <f t="shared" si="0"/>
        <v>#N/A</v>
      </c>
      <c r="L25" s="32" t="e">
        <f t="shared" si="1"/>
        <v>#N/A</v>
      </c>
    </row>
    <row r="26" spans="1:12" s="23" customFormat="1" ht="15.95" customHeight="1">
      <c r="A26" s="19">
        <v>2</v>
      </c>
      <c r="B26" s="20">
        <v>1</v>
      </c>
      <c r="C26" s="21">
        <v>22</v>
      </c>
      <c r="D26" s="82" t="s">
        <v>75</v>
      </c>
      <c r="E26" s="82" t="s">
        <v>292</v>
      </c>
      <c r="F26" s="37"/>
      <c r="G26" s="37"/>
      <c r="H26" s="37"/>
      <c r="I26" s="37"/>
      <c r="J26" s="37"/>
      <c r="K26" s="22" t="e">
        <f t="shared" si="0"/>
        <v>#N/A</v>
      </c>
      <c r="L26" s="32" t="e">
        <f t="shared" si="1"/>
        <v>#N/A</v>
      </c>
    </row>
    <row r="27" spans="1:12" s="23" customFormat="1" ht="15.95" customHeight="1">
      <c r="A27" s="19">
        <v>2</v>
      </c>
      <c r="B27" s="20">
        <v>1</v>
      </c>
      <c r="C27" s="21">
        <v>23</v>
      </c>
      <c r="D27" s="82" t="s">
        <v>76</v>
      </c>
      <c r="E27" s="82" t="s">
        <v>293</v>
      </c>
      <c r="F27" s="37"/>
      <c r="G27" s="37"/>
      <c r="H27" s="37"/>
      <c r="I27" s="37"/>
      <c r="J27" s="37"/>
      <c r="K27" s="22" t="e">
        <f t="shared" si="0"/>
        <v>#N/A</v>
      </c>
      <c r="L27" s="32" t="e">
        <f t="shared" si="1"/>
        <v>#N/A</v>
      </c>
    </row>
    <row r="28" spans="1:12" s="23" customFormat="1" ht="15.95" customHeight="1">
      <c r="A28" s="19">
        <v>2</v>
      </c>
      <c r="B28" s="20">
        <v>1</v>
      </c>
      <c r="C28" s="21">
        <v>24</v>
      </c>
      <c r="D28" s="82" t="s">
        <v>77</v>
      </c>
      <c r="E28" s="82" t="s">
        <v>294</v>
      </c>
      <c r="F28" s="37"/>
      <c r="G28" s="37"/>
      <c r="H28" s="37"/>
      <c r="I28" s="37"/>
      <c r="J28" s="37"/>
      <c r="K28" s="22" t="e">
        <f t="shared" si="0"/>
        <v>#N/A</v>
      </c>
      <c r="L28" s="32" t="e">
        <f t="shared" si="1"/>
        <v>#N/A</v>
      </c>
    </row>
    <row r="29" spans="1:12" s="23" customFormat="1" ht="15.95" customHeight="1">
      <c r="A29" s="29">
        <v>2</v>
      </c>
      <c r="B29" s="20">
        <v>1</v>
      </c>
      <c r="C29" s="21">
        <v>25</v>
      </c>
      <c r="D29" s="82" t="s">
        <v>78</v>
      </c>
      <c r="E29" s="82" t="s">
        <v>295</v>
      </c>
      <c r="F29" s="37"/>
      <c r="G29" s="37"/>
      <c r="H29" s="37"/>
      <c r="I29" s="37"/>
      <c r="J29" s="37"/>
      <c r="K29" s="22" t="e">
        <f t="shared" si="0"/>
        <v>#N/A</v>
      </c>
      <c r="L29" s="32" t="e">
        <f t="shared" si="1"/>
        <v>#N/A</v>
      </c>
    </row>
    <row r="30" spans="1:12" s="23" customFormat="1" ht="15.95" customHeight="1">
      <c r="A30" s="19">
        <v>2</v>
      </c>
      <c r="B30" s="20">
        <v>1</v>
      </c>
      <c r="C30" s="21">
        <v>26</v>
      </c>
      <c r="D30" s="82" t="s">
        <v>79</v>
      </c>
      <c r="E30" s="82" t="s">
        <v>296</v>
      </c>
      <c r="F30" s="42"/>
      <c r="G30" s="42"/>
      <c r="H30" s="42"/>
      <c r="I30" s="42"/>
      <c r="J30" s="42"/>
      <c r="K30" s="22" t="e">
        <f t="shared" si="0"/>
        <v>#N/A</v>
      </c>
      <c r="L30" s="32" t="e">
        <f t="shared" si="1"/>
        <v>#N/A</v>
      </c>
    </row>
    <row r="31" spans="1:12" s="23" customFormat="1" ht="15.95" customHeight="1">
      <c r="A31" s="19">
        <v>2</v>
      </c>
      <c r="B31" s="20">
        <v>1</v>
      </c>
      <c r="C31" s="21">
        <v>27</v>
      </c>
      <c r="D31" s="82" t="s">
        <v>80</v>
      </c>
      <c r="E31" s="82" t="s">
        <v>297</v>
      </c>
      <c r="F31" s="37"/>
      <c r="G31" s="37"/>
      <c r="H31" s="37"/>
      <c r="I31" s="37"/>
      <c r="J31" s="37"/>
      <c r="K31" s="22" t="e">
        <f t="shared" si="0"/>
        <v>#N/A</v>
      </c>
      <c r="L31" s="32" t="e">
        <f t="shared" si="1"/>
        <v>#N/A</v>
      </c>
    </row>
    <row r="32" spans="1:12" s="23" customFormat="1" ht="15.95" customHeight="1">
      <c r="A32" s="19">
        <v>2</v>
      </c>
      <c r="B32" s="20">
        <v>1</v>
      </c>
      <c r="C32" s="21">
        <v>28</v>
      </c>
      <c r="D32" s="82" t="s">
        <v>81</v>
      </c>
      <c r="E32" s="82" t="s">
        <v>298</v>
      </c>
      <c r="F32" s="37"/>
      <c r="G32" s="37"/>
      <c r="H32" s="37"/>
      <c r="I32" s="37"/>
      <c r="J32" s="37"/>
      <c r="K32" s="22" t="e">
        <f t="shared" si="0"/>
        <v>#N/A</v>
      </c>
      <c r="L32" s="32" t="e">
        <f t="shared" si="1"/>
        <v>#N/A</v>
      </c>
    </row>
    <row r="33" spans="1:12" s="23" customFormat="1" ht="15.95" customHeight="1">
      <c r="A33" s="29">
        <v>2</v>
      </c>
      <c r="B33" s="20">
        <v>1</v>
      </c>
      <c r="C33" s="21">
        <v>29</v>
      </c>
      <c r="D33" s="82" t="s">
        <v>82</v>
      </c>
      <c r="E33" s="82" t="s">
        <v>299</v>
      </c>
      <c r="F33" s="37"/>
      <c r="G33" s="37"/>
      <c r="H33" s="37"/>
      <c r="I33" s="37"/>
      <c r="J33" s="37"/>
      <c r="K33" s="22" t="e">
        <f t="shared" si="0"/>
        <v>#N/A</v>
      </c>
      <c r="L33" s="32" t="e">
        <f t="shared" si="1"/>
        <v>#N/A</v>
      </c>
    </row>
    <row r="34" spans="1:12" s="23" customFormat="1" ht="15.95" customHeight="1">
      <c r="A34" s="19">
        <v>2</v>
      </c>
      <c r="B34" s="20">
        <v>1</v>
      </c>
      <c r="C34" s="21">
        <v>30</v>
      </c>
      <c r="D34" s="82" t="s">
        <v>83</v>
      </c>
      <c r="E34" s="82" t="s">
        <v>300</v>
      </c>
      <c r="F34" s="37"/>
      <c r="G34" s="37"/>
      <c r="H34" s="37"/>
      <c r="I34" s="37"/>
      <c r="J34" s="37"/>
      <c r="K34" s="22" t="e">
        <f t="shared" si="0"/>
        <v>#N/A</v>
      </c>
      <c r="L34" s="32" t="e">
        <f t="shared" si="1"/>
        <v>#N/A</v>
      </c>
    </row>
    <row r="35" spans="1:12" s="23" customFormat="1" ht="15.95" customHeight="1">
      <c r="A35" s="19">
        <v>2</v>
      </c>
      <c r="B35" s="20">
        <v>1</v>
      </c>
      <c r="C35" s="21">
        <v>31</v>
      </c>
      <c r="D35" s="82" t="s">
        <v>84</v>
      </c>
      <c r="E35" s="82" t="s">
        <v>301</v>
      </c>
      <c r="F35" s="37"/>
      <c r="G35" s="37"/>
      <c r="H35" s="37"/>
      <c r="I35" s="37"/>
      <c r="J35" s="37"/>
      <c r="K35" s="22" t="e">
        <f t="shared" ref="K35:K40" si="2">IF(J35="-","-",MODE(F35:J35))</f>
        <v>#N/A</v>
      </c>
      <c r="L35" s="32" t="e">
        <f t="shared" si="1"/>
        <v>#N/A</v>
      </c>
    </row>
    <row r="36" spans="1:12" s="23" customFormat="1" ht="15.95" customHeight="1">
      <c r="A36" s="19">
        <v>2</v>
      </c>
      <c r="B36" s="24">
        <v>1</v>
      </c>
      <c r="C36" s="25">
        <v>32</v>
      </c>
      <c r="D36" s="84" t="s">
        <v>85</v>
      </c>
      <c r="E36" s="84" t="s">
        <v>302</v>
      </c>
      <c r="F36" s="39"/>
      <c r="G36" s="39"/>
      <c r="H36" s="39"/>
      <c r="I36" s="39"/>
      <c r="J36" s="39"/>
      <c r="K36" s="26" t="e">
        <f t="shared" si="2"/>
        <v>#N/A</v>
      </c>
      <c r="L36" s="85" t="e">
        <f t="shared" si="1"/>
        <v>#N/A</v>
      </c>
    </row>
    <row r="37" spans="1:12" s="23" customFormat="1" ht="15.95" customHeight="1">
      <c r="A37" s="29">
        <v>2</v>
      </c>
      <c r="B37" s="27">
        <v>1</v>
      </c>
      <c r="C37" s="86">
        <v>33</v>
      </c>
      <c r="D37" s="82" t="s">
        <v>86</v>
      </c>
      <c r="E37" s="82" t="s">
        <v>303</v>
      </c>
      <c r="F37" s="41"/>
      <c r="G37" s="41"/>
      <c r="H37" s="41"/>
      <c r="I37" s="41"/>
      <c r="J37" s="41"/>
      <c r="K37" s="28" t="e">
        <f t="shared" si="2"/>
        <v>#N/A</v>
      </c>
      <c r="L37" s="28" t="e">
        <f t="shared" si="1"/>
        <v>#N/A</v>
      </c>
    </row>
    <row r="38" spans="1:12" s="23" customFormat="1" ht="15.95" customHeight="1">
      <c r="A38" s="19">
        <v>2</v>
      </c>
      <c r="B38" s="27">
        <v>1</v>
      </c>
      <c r="C38" s="86">
        <v>34</v>
      </c>
      <c r="D38" s="82" t="s">
        <v>87</v>
      </c>
      <c r="E38" s="82" t="s">
        <v>304</v>
      </c>
      <c r="F38" s="41"/>
      <c r="G38" s="41"/>
      <c r="H38" s="41"/>
      <c r="I38" s="41"/>
      <c r="J38" s="41"/>
      <c r="K38" s="28" t="e">
        <f t="shared" si="2"/>
        <v>#N/A</v>
      </c>
      <c r="L38" s="28" t="e">
        <f t="shared" si="1"/>
        <v>#N/A</v>
      </c>
    </row>
    <row r="39" spans="1:12" s="23" customFormat="1" ht="15.95" customHeight="1">
      <c r="A39" s="19">
        <v>2</v>
      </c>
      <c r="B39" s="27">
        <v>1</v>
      </c>
      <c r="C39" s="86">
        <v>35</v>
      </c>
      <c r="D39" s="82" t="s">
        <v>88</v>
      </c>
      <c r="E39" s="82" t="s">
        <v>305</v>
      </c>
      <c r="F39" s="41"/>
      <c r="G39" s="41"/>
      <c r="H39" s="41"/>
      <c r="I39" s="41"/>
      <c r="J39" s="41"/>
      <c r="K39" s="28" t="e">
        <f t="shared" si="2"/>
        <v>#N/A</v>
      </c>
      <c r="L39" s="28" t="e">
        <f t="shared" si="1"/>
        <v>#N/A</v>
      </c>
    </row>
    <row r="40" spans="1:12" s="23" customFormat="1" ht="15.95" customHeight="1">
      <c r="A40" s="19">
        <v>2</v>
      </c>
      <c r="B40" s="27">
        <v>1</v>
      </c>
      <c r="C40" s="86">
        <v>36</v>
      </c>
      <c r="D40" s="82" t="s">
        <v>89</v>
      </c>
      <c r="E40" s="82" t="s">
        <v>306</v>
      </c>
      <c r="F40" s="41"/>
      <c r="G40" s="41"/>
      <c r="H40" s="41"/>
      <c r="I40" s="41"/>
      <c r="J40" s="41"/>
      <c r="K40" s="28" t="e">
        <f t="shared" si="2"/>
        <v>#N/A</v>
      </c>
      <c r="L40" s="28" t="e">
        <f t="shared" si="1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C7" sqref="C7"/>
    </sheetView>
  </sheetViews>
  <sheetFormatPr defaultRowHeight="21"/>
  <cols>
    <col min="1" max="1" width="12.85546875" style="48" customWidth="1"/>
    <col min="2" max="11" width="7.7109375" style="48" customWidth="1"/>
    <col min="12" max="16384" width="9.140625" style="48"/>
  </cols>
  <sheetData>
    <row r="1" spans="1:29">
      <c r="A1" s="104" t="s">
        <v>313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47"/>
    </row>
    <row r="2" spans="1:29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29" s="53" customFormat="1"/>
    <row r="4" spans="1:29" s="53" customFormat="1">
      <c r="A4" s="106" t="s">
        <v>236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52"/>
      <c r="M4" s="49"/>
      <c r="N4" s="49"/>
      <c r="O4" s="49"/>
      <c r="P4" s="49"/>
      <c r="Q4" s="49"/>
      <c r="R4" s="49"/>
      <c r="S4" s="49"/>
      <c r="T4" s="49"/>
      <c r="U4" s="49"/>
      <c r="V4" s="49"/>
      <c r="W4" s="52"/>
      <c r="X4" s="49"/>
      <c r="Y4" s="49"/>
      <c r="Z4" s="49"/>
      <c r="AA4" s="49"/>
      <c r="AB4" s="49"/>
      <c r="AC4" s="52"/>
    </row>
    <row r="5" spans="1:29" s="53" customFormat="1">
      <c r="A5" s="57" t="s">
        <v>237</v>
      </c>
      <c r="B5" s="105" t="s">
        <v>238</v>
      </c>
      <c r="C5" s="105"/>
      <c r="D5" s="101" t="s">
        <v>239</v>
      </c>
      <c r="E5" s="101"/>
      <c r="F5" s="101" t="s">
        <v>240</v>
      </c>
      <c r="G5" s="101"/>
      <c r="H5" s="101" t="s">
        <v>241</v>
      </c>
      <c r="I5" s="101"/>
      <c r="J5" s="101" t="s">
        <v>242</v>
      </c>
      <c r="K5" s="101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9" s="53" customFormat="1">
      <c r="A6" s="58" t="s">
        <v>249</v>
      </c>
      <c r="B6" s="59">
        <f>COUNTIF('student m.2.1'!$F$5:$F$40,3)</f>
        <v>0</v>
      </c>
      <c r="C6" s="59" t="s">
        <v>15</v>
      </c>
      <c r="D6" s="59">
        <f>COUNTIF('student m.2.1'!$G$5:$G$40,3)</f>
        <v>0</v>
      </c>
      <c r="E6" s="59" t="s">
        <v>15</v>
      </c>
      <c r="F6" s="59">
        <f>COUNTIF('student m.2.1'!$H$5:$H$40,3)</f>
        <v>0</v>
      </c>
      <c r="G6" s="59" t="s">
        <v>15</v>
      </c>
      <c r="H6" s="59">
        <f>COUNTIF('student m.2.1'!$I$5:$I$40,3)</f>
        <v>0</v>
      </c>
      <c r="I6" s="59" t="s">
        <v>15</v>
      </c>
      <c r="J6" s="59">
        <f>COUNTIF('student m.2.1'!$J$5:$J$40,3)</f>
        <v>0</v>
      </c>
      <c r="K6" s="59" t="s">
        <v>15</v>
      </c>
      <c r="L6" s="51"/>
      <c r="M6" s="107"/>
      <c r="N6" s="108"/>
      <c r="O6" s="54"/>
      <c r="P6" s="107"/>
      <c r="Q6" s="108"/>
      <c r="R6" s="50"/>
      <c r="S6" s="107"/>
      <c r="T6" s="108"/>
      <c r="U6" s="52"/>
      <c r="V6" s="109"/>
      <c r="W6" s="108"/>
    </row>
    <row r="7" spans="1:29" s="53" customFormat="1">
      <c r="A7" s="58" t="s">
        <v>250</v>
      </c>
      <c r="B7" s="59">
        <f>COUNTIF('student m.2.1'!$F$5:$F$40,2)</f>
        <v>0</v>
      </c>
      <c r="C7" s="59" t="s">
        <v>15</v>
      </c>
      <c r="D7" s="59">
        <f>COUNTIF('student m.2.1'!$G$5:$G$40,2)</f>
        <v>0</v>
      </c>
      <c r="E7" s="59" t="s">
        <v>15</v>
      </c>
      <c r="F7" s="59">
        <f>COUNTIF('student m.2.1'!$H$5:$H$40,2)</f>
        <v>0</v>
      </c>
      <c r="G7" s="59" t="s">
        <v>15</v>
      </c>
      <c r="H7" s="59">
        <f>COUNTIF('student m.2.1'!$I$5:$I$40,2)</f>
        <v>0</v>
      </c>
      <c r="I7" s="59" t="s">
        <v>15</v>
      </c>
      <c r="J7" s="59">
        <f>COUNTIF('student m.2.1'!$J$5:$J$40,2)</f>
        <v>0</v>
      </c>
      <c r="K7" s="59" t="s">
        <v>15</v>
      </c>
      <c r="L7" s="55"/>
      <c r="M7" s="52"/>
      <c r="N7" s="52"/>
      <c r="O7" s="54"/>
      <c r="P7" s="52"/>
      <c r="Q7" s="52"/>
      <c r="R7" s="50"/>
      <c r="S7" s="52"/>
      <c r="T7" s="52"/>
      <c r="U7" s="52"/>
      <c r="V7" s="56"/>
      <c r="W7" s="56"/>
    </row>
    <row r="8" spans="1:29" s="53" customFormat="1">
      <c r="A8" s="58" t="s">
        <v>251</v>
      </c>
      <c r="B8" s="59">
        <f>COUNTIF('student m.2.1'!$F$5:$F$40,1)</f>
        <v>0</v>
      </c>
      <c r="C8" s="59" t="s">
        <v>15</v>
      </c>
      <c r="D8" s="59">
        <f>COUNTIF('student m.2.1'!$G$5:$G$40,1)</f>
        <v>0</v>
      </c>
      <c r="E8" s="59" t="s">
        <v>15</v>
      </c>
      <c r="F8" s="59">
        <f>COUNTIF('student m.2.1'!$H$5:$H$40,1)</f>
        <v>0</v>
      </c>
      <c r="G8" s="59" t="s">
        <v>15</v>
      </c>
      <c r="H8" s="59">
        <f>COUNTIF('student m.2.1'!$I$5:$I$40,1)</f>
        <v>0</v>
      </c>
      <c r="I8" s="59" t="s">
        <v>15</v>
      </c>
      <c r="J8" s="59">
        <f>COUNTIF('student m.2.1'!$J$5:$J$40,1)</f>
        <v>0</v>
      </c>
      <c r="K8" s="59" t="s">
        <v>15</v>
      </c>
      <c r="L8" s="55"/>
      <c r="M8" s="107"/>
      <c r="N8" s="108"/>
      <c r="O8" s="54"/>
      <c r="P8" s="107"/>
      <c r="Q8" s="108"/>
      <c r="R8" s="50"/>
      <c r="S8" s="107"/>
      <c r="T8" s="108"/>
      <c r="U8" s="52"/>
      <c r="V8" s="109"/>
      <c r="W8" s="108"/>
    </row>
    <row r="9" spans="1:29" s="53" customFormat="1">
      <c r="A9" s="58" t="s">
        <v>252</v>
      </c>
      <c r="B9" s="59">
        <f>COUNTIF('student m.2.1'!$F$5:$F$40,0)</f>
        <v>0</v>
      </c>
      <c r="C9" s="59" t="s">
        <v>15</v>
      </c>
      <c r="D9" s="59">
        <f>COUNTIF('student m.2.1'!$G$5:$G$40,0)</f>
        <v>0</v>
      </c>
      <c r="E9" s="59" t="s">
        <v>15</v>
      </c>
      <c r="F9" s="59">
        <f>COUNTIF('student m.2.1'!$H$5:$H$40,0)</f>
        <v>0</v>
      </c>
      <c r="G9" s="59" t="s">
        <v>15</v>
      </c>
      <c r="H9" s="59">
        <f>COUNTIF('student m.2.1'!$I$5:$I$40,0)</f>
        <v>0</v>
      </c>
      <c r="I9" s="59" t="s">
        <v>15</v>
      </c>
      <c r="J9" s="59">
        <f>COUNTIF('student m.2.1'!$J$5:$J$40,0)</f>
        <v>0</v>
      </c>
      <c r="K9" s="59" t="s">
        <v>15</v>
      </c>
      <c r="L9" s="55"/>
      <c r="M9" s="52"/>
      <c r="N9" s="52"/>
      <c r="O9" s="54"/>
      <c r="P9" s="52"/>
      <c r="Q9" s="52"/>
      <c r="R9" s="50"/>
      <c r="S9" s="52"/>
      <c r="T9" s="52"/>
      <c r="U9" s="52"/>
      <c r="V9" s="56"/>
      <c r="W9" s="56"/>
    </row>
    <row r="10" spans="1:29" s="53" customFormat="1">
      <c r="A10" s="52"/>
      <c r="B10" s="50"/>
      <c r="C10" s="55"/>
      <c r="D10" s="52"/>
      <c r="E10" s="52"/>
      <c r="F10" s="52"/>
      <c r="G10" s="54"/>
      <c r="H10" s="52"/>
      <c r="I10" s="52"/>
      <c r="J10" s="52"/>
      <c r="K10" s="52"/>
      <c r="L10" s="50"/>
      <c r="M10" s="52"/>
      <c r="N10" s="52"/>
      <c r="O10" s="52"/>
      <c r="P10" s="52"/>
      <c r="Q10" s="56"/>
      <c r="R10" s="55"/>
      <c r="S10" s="107"/>
      <c r="T10" s="108"/>
      <c r="U10" s="54"/>
      <c r="V10" s="107"/>
      <c r="W10" s="108"/>
      <c r="X10" s="50"/>
      <c r="Y10" s="107"/>
      <c r="Z10" s="108"/>
      <c r="AA10" s="52"/>
      <c r="AB10" s="109"/>
      <c r="AC10" s="108"/>
    </row>
    <row r="11" spans="1:29" s="53" customFormat="1">
      <c r="A11" s="50"/>
      <c r="B11" s="50"/>
      <c r="C11" s="50"/>
      <c r="D11" s="50"/>
      <c r="E11" s="50"/>
      <c r="F11" s="50"/>
      <c r="G11" s="55"/>
      <c r="H11" s="52"/>
      <c r="I11" s="52"/>
      <c r="J11" s="54"/>
      <c r="K11" s="52"/>
      <c r="L11" s="52"/>
      <c r="M11" s="50"/>
      <c r="N11" s="52"/>
      <c r="O11" s="52"/>
      <c r="P11" s="52"/>
      <c r="Q11" s="56"/>
      <c r="R11" s="56"/>
    </row>
    <row r="12" spans="1:29" s="53" customFormat="1">
      <c r="A12" s="101" t="s">
        <v>248</v>
      </c>
      <c r="B12" s="101" t="s">
        <v>247</v>
      </c>
      <c r="C12" s="101"/>
      <c r="D12" s="101"/>
      <c r="E12" s="101"/>
      <c r="F12" s="101"/>
      <c r="G12" s="101"/>
      <c r="H12" s="101"/>
      <c r="I12" s="101"/>
      <c r="J12" s="55"/>
      <c r="K12" s="55"/>
      <c r="L12" s="55"/>
      <c r="M12" s="55"/>
      <c r="N12" s="55"/>
      <c r="O12" s="55"/>
      <c r="P12" s="55"/>
      <c r="Q12" s="55"/>
      <c r="R12" s="55"/>
    </row>
    <row r="13" spans="1:29" s="53" customFormat="1">
      <c r="A13" s="101"/>
      <c r="B13" s="102" t="s">
        <v>243</v>
      </c>
      <c r="C13" s="102"/>
      <c r="D13" s="102" t="s">
        <v>244</v>
      </c>
      <c r="E13" s="102"/>
      <c r="F13" s="102" t="s">
        <v>245</v>
      </c>
      <c r="G13" s="102"/>
      <c r="H13" s="102" t="s">
        <v>246</v>
      </c>
      <c r="I13" s="102"/>
    </row>
    <row r="14" spans="1:29" s="53" customFormat="1">
      <c r="A14" s="60">
        <f>COUNTA('student m.2.1'!L5:L40)</f>
        <v>36</v>
      </c>
      <c r="B14" s="101">
        <f>COUNTIF('student m.2.1'!$K$5:$K$40,3)</f>
        <v>0</v>
      </c>
      <c r="C14" s="101"/>
      <c r="D14" s="101">
        <f>COUNTIF('student m.2.1'!$K$5:$K$40,2)</f>
        <v>0</v>
      </c>
      <c r="E14" s="101"/>
      <c r="F14" s="101">
        <f>COUNTIF('student m.2.1'!$K$5:$K$40,1)</f>
        <v>0</v>
      </c>
      <c r="G14" s="101"/>
      <c r="H14" s="101">
        <f>COUNTIF('student m.2.1'!$K$5:$K$40,0)</f>
        <v>0</v>
      </c>
      <c r="I14" s="101"/>
    </row>
    <row r="15" spans="1:29" s="53" customFormat="1">
      <c r="A15" s="60" t="s">
        <v>16</v>
      </c>
      <c r="B15" s="100">
        <f>(B14*100)/$A$14</f>
        <v>0</v>
      </c>
      <c r="C15" s="100"/>
      <c r="D15" s="100">
        <f t="shared" ref="D15" si="0">(D14*100)/$A$14</f>
        <v>0</v>
      </c>
      <c r="E15" s="100"/>
      <c r="F15" s="100">
        <f t="shared" ref="F15" si="1">(F14*100)/$A$14</f>
        <v>0</v>
      </c>
      <c r="G15" s="100"/>
      <c r="H15" s="100">
        <f t="shared" ref="H15" si="2">(H14*100)/$A$14</f>
        <v>0</v>
      </c>
      <c r="I15" s="100"/>
    </row>
    <row r="16" spans="1:29" s="53" customFormat="1">
      <c r="B16" s="103"/>
      <c r="C16" s="103"/>
    </row>
    <row r="17" s="53" customFormat="1"/>
    <row r="18" s="53" customFormat="1"/>
    <row r="19" s="53" customFormat="1"/>
  </sheetData>
  <sheetProtection sheet="1" objects="1" scenarios="1"/>
  <mergeCells count="35">
    <mergeCell ref="A1:K1"/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B15:C15"/>
    <mergeCell ref="B12:I12"/>
    <mergeCell ref="A12:A13"/>
    <mergeCell ref="F13:G13"/>
    <mergeCell ref="H13:I13"/>
    <mergeCell ref="F14:G14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43"/>
  <sheetViews>
    <sheetView topLeftCell="A22" workbookViewId="0">
      <selection activeCell="O44" sqref="O44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6" customWidth="1"/>
    <col min="4" max="4" width="9.28515625" style="36" customWidth="1"/>
    <col min="5" max="5" width="27.140625" style="18" customWidth="1"/>
    <col min="6" max="6" width="3.7109375" style="36" customWidth="1"/>
    <col min="7" max="10" width="3.5703125" style="36" customWidth="1"/>
    <col min="11" max="11" width="5.7109375" style="36" customWidth="1"/>
    <col min="12" max="12" width="7.42578125" style="36" customWidth="1"/>
    <col min="13" max="16384" width="14.42578125" style="18"/>
  </cols>
  <sheetData>
    <row r="1" spans="1:12" ht="29.25" customHeight="1">
      <c r="A1" s="94" t="s">
        <v>314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8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81.75" customHeight="1">
      <c r="A3" s="95" t="s">
        <v>91</v>
      </c>
      <c r="B3" s="95" t="s">
        <v>4</v>
      </c>
      <c r="C3" s="98" t="s">
        <v>6</v>
      </c>
      <c r="D3" s="95" t="s">
        <v>5</v>
      </c>
      <c r="E3" s="99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4" t="s">
        <v>12</v>
      </c>
      <c r="K3" s="95" t="s">
        <v>13</v>
      </c>
      <c r="L3" s="95" t="s">
        <v>14</v>
      </c>
    </row>
    <row r="4" spans="1:12" ht="15" customHeight="1">
      <c r="A4" s="97"/>
      <c r="B4" s="97"/>
      <c r="C4" s="96"/>
      <c r="D4" s="96"/>
      <c r="E4" s="97"/>
      <c r="F4" s="45">
        <v>3</v>
      </c>
      <c r="G4" s="45">
        <v>3</v>
      </c>
      <c r="H4" s="45">
        <v>3</v>
      </c>
      <c r="I4" s="45">
        <v>3</v>
      </c>
      <c r="J4" s="45">
        <v>3</v>
      </c>
      <c r="K4" s="96"/>
      <c r="L4" s="96"/>
    </row>
    <row r="5" spans="1:12" ht="15.95" customHeight="1">
      <c r="A5" s="27">
        <v>2</v>
      </c>
      <c r="B5" s="27">
        <v>2</v>
      </c>
      <c r="C5" s="80">
        <v>1</v>
      </c>
      <c r="D5" s="83" t="s">
        <v>92</v>
      </c>
      <c r="E5" s="83" t="s">
        <v>93</v>
      </c>
      <c r="F5" s="81"/>
      <c r="G5" s="41"/>
      <c r="H5" s="41"/>
      <c r="I5" s="41"/>
      <c r="J5" s="41"/>
      <c r="K5" s="28" t="e">
        <f>IF(J5="-","-",MODE(F5:J5))</f>
        <v>#N/A</v>
      </c>
      <c r="L5" s="28" t="e">
        <f>IF(K5=3,"ดีเยี่ยม",IF(K5=2,"ดี",IF(K5=1,"พอใช้",IF(K5=0,"ปรับปรุง","-"))))</f>
        <v>#N/A</v>
      </c>
    </row>
    <row r="6" spans="1:12" ht="15.95" customHeight="1">
      <c r="A6" s="27">
        <v>2</v>
      </c>
      <c r="B6" s="27">
        <v>2</v>
      </c>
      <c r="C6" s="80">
        <v>2</v>
      </c>
      <c r="D6" s="83" t="s">
        <v>94</v>
      </c>
      <c r="E6" s="83" t="s">
        <v>95</v>
      </c>
      <c r="F6" s="81"/>
      <c r="G6" s="41"/>
      <c r="H6" s="41"/>
      <c r="I6" s="41"/>
      <c r="J6" s="41"/>
      <c r="K6" s="28" t="e">
        <f t="shared" ref="K6:K42" si="0">IF(J6="-","-",MODE(F6:J6))</f>
        <v>#N/A</v>
      </c>
      <c r="L6" s="28" t="e">
        <f t="shared" ref="L6:L42" si="1">IF(K6=3,"ดีเยี่ยม",IF(K6=2,"ดี",IF(K6=1,"พอใช้",IF(K6=0,"ปรับปรุง","-"))))</f>
        <v>#N/A</v>
      </c>
    </row>
    <row r="7" spans="1:12" ht="15.95" customHeight="1">
      <c r="A7" s="27">
        <v>2</v>
      </c>
      <c r="B7" s="27">
        <v>2</v>
      </c>
      <c r="C7" s="80">
        <v>3</v>
      </c>
      <c r="D7" s="83" t="s">
        <v>96</v>
      </c>
      <c r="E7" s="83" t="s">
        <v>97</v>
      </c>
      <c r="F7" s="81"/>
      <c r="G7" s="41"/>
      <c r="H7" s="41"/>
      <c r="I7" s="41"/>
      <c r="J7" s="41"/>
      <c r="K7" s="28" t="e">
        <f t="shared" si="0"/>
        <v>#N/A</v>
      </c>
      <c r="L7" s="28" t="e">
        <f t="shared" si="1"/>
        <v>#N/A</v>
      </c>
    </row>
    <row r="8" spans="1:12" ht="15.95" customHeight="1">
      <c r="A8" s="27">
        <v>2</v>
      </c>
      <c r="B8" s="27">
        <v>2</v>
      </c>
      <c r="C8" s="80">
        <v>4</v>
      </c>
      <c r="D8" s="83" t="s">
        <v>98</v>
      </c>
      <c r="E8" s="83" t="s">
        <v>99</v>
      </c>
      <c r="F8" s="81"/>
      <c r="G8" s="41"/>
      <c r="H8" s="41"/>
      <c r="I8" s="41"/>
      <c r="J8" s="41"/>
      <c r="K8" s="28" t="e">
        <f t="shared" si="0"/>
        <v>#N/A</v>
      </c>
      <c r="L8" s="28" t="e">
        <f t="shared" si="1"/>
        <v>#N/A</v>
      </c>
    </row>
    <row r="9" spans="1:12" ht="15.95" customHeight="1">
      <c r="A9" s="27">
        <v>2</v>
      </c>
      <c r="B9" s="27">
        <v>2</v>
      </c>
      <c r="C9" s="80">
        <v>5</v>
      </c>
      <c r="D9" s="83" t="s">
        <v>100</v>
      </c>
      <c r="E9" s="83" t="s">
        <v>101</v>
      </c>
      <c r="F9" s="81"/>
      <c r="G9" s="41"/>
      <c r="H9" s="41"/>
      <c r="I9" s="41"/>
      <c r="J9" s="41"/>
      <c r="K9" s="28" t="e">
        <f t="shared" si="0"/>
        <v>#N/A</v>
      </c>
      <c r="L9" s="28" t="e">
        <f t="shared" si="1"/>
        <v>#N/A</v>
      </c>
    </row>
    <row r="10" spans="1:12" ht="15.95" customHeight="1">
      <c r="A10" s="27">
        <v>2</v>
      </c>
      <c r="B10" s="27">
        <v>2</v>
      </c>
      <c r="C10" s="80">
        <v>6</v>
      </c>
      <c r="D10" s="83" t="s">
        <v>102</v>
      </c>
      <c r="E10" s="83" t="s">
        <v>103</v>
      </c>
      <c r="F10" s="81"/>
      <c r="G10" s="41"/>
      <c r="H10" s="41"/>
      <c r="I10" s="41"/>
      <c r="J10" s="41"/>
      <c r="K10" s="28" t="e">
        <f t="shared" si="0"/>
        <v>#N/A</v>
      </c>
      <c r="L10" s="28" t="e">
        <f t="shared" si="1"/>
        <v>#N/A</v>
      </c>
    </row>
    <row r="11" spans="1:12" ht="15.95" customHeight="1">
      <c r="A11" s="27">
        <v>2</v>
      </c>
      <c r="B11" s="27">
        <v>2</v>
      </c>
      <c r="C11" s="80">
        <v>7</v>
      </c>
      <c r="D11" s="83" t="s">
        <v>104</v>
      </c>
      <c r="E11" s="83" t="s">
        <v>105</v>
      </c>
      <c r="F11" s="81"/>
      <c r="G11" s="41"/>
      <c r="H11" s="41"/>
      <c r="I11" s="41"/>
      <c r="J11" s="41"/>
      <c r="K11" s="28" t="e">
        <f t="shared" si="0"/>
        <v>#N/A</v>
      </c>
      <c r="L11" s="28" t="e">
        <f t="shared" si="1"/>
        <v>#N/A</v>
      </c>
    </row>
    <row r="12" spans="1:12" ht="15.95" customHeight="1">
      <c r="A12" s="27">
        <v>2</v>
      </c>
      <c r="B12" s="27">
        <v>2</v>
      </c>
      <c r="C12" s="80">
        <v>8</v>
      </c>
      <c r="D12" s="83" t="s">
        <v>106</v>
      </c>
      <c r="E12" s="83" t="s">
        <v>107</v>
      </c>
      <c r="F12" s="81"/>
      <c r="G12" s="41"/>
      <c r="H12" s="41"/>
      <c r="I12" s="41"/>
      <c r="J12" s="41"/>
      <c r="K12" s="28" t="e">
        <f t="shared" si="0"/>
        <v>#N/A</v>
      </c>
      <c r="L12" s="28" t="e">
        <f t="shared" si="1"/>
        <v>#N/A</v>
      </c>
    </row>
    <row r="13" spans="1:12" ht="15.95" customHeight="1">
      <c r="A13" s="27">
        <v>2</v>
      </c>
      <c r="B13" s="30">
        <v>2</v>
      </c>
      <c r="C13" s="31">
        <v>9</v>
      </c>
      <c r="D13" s="83" t="s">
        <v>108</v>
      </c>
      <c r="E13" s="83" t="s">
        <v>109</v>
      </c>
      <c r="F13" s="42"/>
      <c r="G13" s="43"/>
      <c r="H13" s="43"/>
      <c r="I13" s="43"/>
      <c r="J13" s="43"/>
      <c r="K13" s="32" t="e">
        <f t="shared" si="0"/>
        <v>#N/A</v>
      </c>
      <c r="L13" s="28" t="e">
        <f t="shared" si="1"/>
        <v>#N/A</v>
      </c>
    </row>
    <row r="14" spans="1:12" ht="15.95" customHeight="1">
      <c r="A14" s="27">
        <v>2</v>
      </c>
      <c r="B14" s="20">
        <v>2</v>
      </c>
      <c r="C14" s="21">
        <v>10</v>
      </c>
      <c r="D14" s="83" t="s">
        <v>110</v>
      </c>
      <c r="E14" s="83" t="s">
        <v>111</v>
      </c>
      <c r="F14" s="37"/>
      <c r="G14" s="38"/>
      <c r="H14" s="38"/>
      <c r="I14" s="38"/>
      <c r="J14" s="38"/>
      <c r="K14" s="22" t="e">
        <f t="shared" si="0"/>
        <v>#N/A</v>
      </c>
      <c r="L14" s="28" t="e">
        <f t="shared" si="1"/>
        <v>#N/A</v>
      </c>
    </row>
    <row r="15" spans="1:12" ht="15.95" customHeight="1">
      <c r="A15" s="27">
        <v>2</v>
      </c>
      <c r="B15" s="20">
        <v>2</v>
      </c>
      <c r="C15" s="21">
        <v>11</v>
      </c>
      <c r="D15" s="83" t="s">
        <v>112</v>
      </c>
      <c r="E15" s="83" t="s">
        <v>113</v>
      </c>
      <c r="F15" s="37"/>
      <c r="G15" s="38"/>
      <c r="H15" s="38"/>
      <c r="I15" s="38"/>
      <c r="J15" s="38"/>
      <c r="K15" s="22" t="e">
        <f t="shared" si="0"/>
        <v>#N/A</v>
      </c>
      <c r="L15" s="28" t="e">
        <f t="shared" si="1"/>
        <v>#N/A</v>
      </c>
    </row>
    <row r="16" spans="1:12" ht="15.95" customHeight="1">
      <c r="A16" s="27">
        <v>2</v>
      </c>
      <c r="B16" s="20">
        <v>2</v>
      </c>
      <c r="C16" s="21">
        <v>12</v>
      </c>
      <c r="D16" s="83" t="s">
        <v>114</v>
      </c>
      <c r="E16" s="83" t="s">
        <v>115</v>
      </c>
      <c r="F16" s="37"/>
      <c r="G16" s="38"/>
      <c r="H16" s="38"/>
      <c r="I16" s="38"/>
      <c r="J16" s="38"/>
      <c r="K16" s="22" t="e">
        <f t="shared" si="0"/>
        <v>#N/A</v>
      </c>
      <c r="L16" s="28" t="e">
        <f t="shared" si="1"/>
        <v>#N/A</v>
      </c>
    </row>
    <row r="17" spans="1:12" ht="15.95" customHeight="1">
      <c r="A17" s="27">
        <v>2</v>
      </c>
      <c r="B17" s="20">
        <v>2</v>
      </c>
      <c r="C17" s="21">
        <v>13</v>
      </c>
      <c r="D17" s="83" t="s">
        <v>116</v>
      </c>
      <c r="E17" s="83" t="s">
        <v>117</v>
      </c>
      <c r="F17" s="37"/>
      <c r="G17" s="38"/>
      <c r="H17" s="38"/>
      <c r="I17" s="38"/>
      <c r="J17" s="38"/>
      <c r="K17" s="22" t="e">
        <f t="shared" si="0"/>
        <v>#N/A</v>
      </c>
      <c r="L17" s="28" t="e">
        <f t="shared" si="1"/>
        <v>#N/A</v>
      </c>
    </row>
    <row r="18" spans="1:12" ht="15.95" customHeight="1">
      <c r="A18" s="27">
        <v>2</v>
      </c>
      <c r="B18" s="20">
        <v>2</v>
      </c>
      <c r="C18" s="21">
        <v>14</v>
      </c>
      <c r="D18" s="83" t="s">
        <v>118</v>
      </c>
      <c r="E18" s="83" t="s">
        <v>119</v>
      </c>
      <c r="F18" s="37"/>
      <c r="G18" s="38"/>
      <c r="H18" s="38"/>
      <c r="I18" s="38"/>
      <c r="J18" s="38"/>
      <c r="K18" s="22" t="e">
        <f t="shared" si="0"/>
        <v>#N/A</v>
      </c>
      <c r="L18" s="28" t="e">
        <f t="shared" si="1"/>
        <v>#N/A</v>
      </c>
    </row>
    <row r="19" spans="1:12" ht="15.95" customHeight="1">
      <c r="A19" s="27">
        <v>2</v>
      </c>
      <c r="B19" s="20">
        <v>2</v>
      </c>
      <c r="C19" s="21">
        <v>15</v>
      </c>
      <c r="D19" s="83" t="s">
        <v>120</v>
      </c>
      <c r="E19" s="83" t="s">
        <v>121</v>
      </c>
      <c r="F19" s="37"/>
      <c r="G19" s="38"/>
      <c r="H19" s="38"/>
      <c r="I19" s="38"/>
      <c r="J19" s="38"/>
      <c r="K19" s="22" t="e">
        <f t="shared" si="0"/>
        <v>#N/A</v>
      </c>
      <c r="L19" s="28" t="e">
        <f t="shared" si="1"/>
        <v>#N/A</v>
      </c>
    </row>
    <row r="20" spans="1:12" ht="15.95" customHeight="1">
      <c r="A20" s="27">
        <v>2</v>
      </c>
      <c r="B20" s="20">
        <v>2</v>
      </c>
      <c r="C20" s="21">
        <v>16</v>
      </c>
      <c r="D20" s="83" t="s">
        <v>122</v>
      </c>
      <c r="E20" s="83" t="s">
        <v>123</v>
      </c>
      <c r="F20" s="37"/>
      <c r="G20" s="38"/>
      <c r="H20" s="38"/>
      <c r="I20" s="38"/>
      <c r="J20" s="38"/>
      <c r="K20" s="22" t="e">
        <f t="shared" si="0"/>
        <v>#N/A</v>
      </c>
      <c r="L20" s="28" t="e">
        <f t="shared" si="1"/>
        <v>#N/A</v>
      </c>
    </row>
    <row r="21" spans="1:12" ht="15.95" customHeight="1">
      <c r="A21" s="27">
        <v>2</v>
      </c>
      <c r="B21" s="20">
        <v>2</v>
      </c>
      <c r="C21" s="21">
        <v>17</v>
      </c>
      <c r="D21" s="83" t="s">
        <v>124</v>
      </c>
      <c r="E21" s="83" t="s">
        <v>125</v>
      </c>
      <c r="F21" s="37"/>
      <c r="G21" s="38"/>
      <c r="H21" s="38"/>
      <c r="I21" s="38"/>
      <c r="J21" s="38"/>
      <c r="K21" s="22" t="e">
        <f t="shared" si="0"/>
        <v>#N/A</v>
      </c>
      <c r="L21" s="28" t="e">
        <f t="shared" si="1"/>
        <v>#N/A</v>
      </c>
    </row>
    <row r="22" spans="1:12" ht="15.95" customHeight="1">
      <c r="A22" s="27">
        <v>2</v>
      </c>
      <c r="B22" s="20">
        <v>2</v>
      </c>
      <c r="C22" s="21">
        <v>18</v>
      </c>
      <c r="D22" s="83" t="s">
        <v>126</v>
      </c>
      <c r="E22" s="83" t="s">
        <v>127</v>
      </c>
      <c r="F22" s="37"/>
      <c r="G22" s="38"/>
      <c r="H22" s="38"/>
      <c r="I22" s="38"/>
      <c r="J22" s="38"/>
      <c r="K22" s="22" t="e">
        <f t="shared" si="0"/>
        <v>#N/A</v>
      </c>
      <c r="L22" s="28" t="e">
        <f t="shared" si="1"/>
        <v>#N/A</v>
      </c>
    </row>
    <row r="23" spans="1:12" ht="15.95" customHeight="1">
      <c r="A23" s="27">
        <v>2</v>
      </c>
      <c r="B23" s="20">
        <v>2</v>
      </c>
      <c r="C23" s="21">
        <v>19</v>
      </c>
      <c r="D23" s="83" t="s">
        <v>128</v>
      </c>
      <c r="E23" s="83" t="s">
        <v>129</v>
      </c>
      <c r="F23" s="37"/>
      <c r="G23" s="38"/>
      <c r="H23" s="38"/>
      <c r="I23" s="38"/>
      <c r="J23" s="38"/>
      <c r="K23" s="22" t="e">
        <f t="shared" si="0"/>
        <v>#N/A</v>
      </c>
      <c r="L23" s="28" t="e">
        <f t="shared" si="1"/>
        <v>#N/A</v>
      </c>
    </row>
    <row r="24" spans="1:12" ht="15.95" customHeight="1">
      <c r="A24" s="27">
        <v>2</v>
      </c>
      <c r="B24" s="20">
        <v>2</v>
      </c>
      <c r="C24" s="21">
        <v>20</v>
      </c>
      <c r="D24" s="83" t="s">
        <v>130</v>
      </c>
      <c r="E24" s="83" t="s">
        <v>131</v>
      </c>
      <c r="F24" s="37"/>
      <c r="G24" s="38"/>
      <c r="H24" s="38"/>
      <c r="I24" s="38"/>
      <c r="J24" s="38"/>
      <c r="K24" s="22" t="e">
        <f t="shared" si="0"/>
        <v>#N/A</v>
      </c>
      <c r="L24" s="28" t="e">
        <f t="shared" si="1"/>
        <v>#N/A</v>
      </c>
    </row>
    <row r="25" spans="1:12" ht="15.95" customHeight="1">
      <c r="A25" s="27">
        <v>2</v>
      </c>
      <c r="B25" s="20">
        <v>2</v>
      </c>
      <c r="C25" s="21">
        <v>21</v>
      </c>
      <c r="D25" s="83" t="s">
        <v>132</v>
      </c>
      <c r="E25" s="83" t="s">
        <v>133</v>
      </c>
      <c r="F25" s="37"/>
      <c r="G25" s="38"/>
      <c r="H25" s="38"/>
      <c r="I25" s="38"/>
      <c r="J25" s="38"/>
      <c r="K25" s="22" t="e">
        <f t="shared" si="0"/>
        <v>#N/A</v>
      </c>
      <c r="L25" s="28" t="e">
        <f t="shared" si="1"/>
        <v>#N/A</v>
      </c>
    </row>
    <row r="26" spans="1:12" ht="15.95" customHeight="1">
      <c r="A26" s="27">
        <v>2</v>
      </c>
      <c r="B26" s="20">
        <v>2</v>
      </c>
      <c r="C26" s="21">
        <v>22</v>
      </c>
      <c r="D26" s="83" t="s">
        <v>134</v>
      </c>
      <c r="E26" s="83" t="s">
        <v>135</v>
      </c>
      <c r="F26" s="37"/>
      <c r="G26" s="38"/>
      <c r="H26" s="38"/>
      <c r="I26" s="38"/>
      <c r="J26" s="38"/>
      <c r="K26" s="22" t="e">
        <f t="shared" si="0"/>
        <v>#N/A</v>
      </c>
      <c r="L26" s="28" t="e">
        <f t="shared" si="1"/>
        <v>#N/A</v>
      </c>
    </row>
    <row r="27" spans="1:12" ht="15.95" customHeight="1">
      <c r="A27" s="27">
        <v>2</v>
      </c>
      <c r="B27" s="20">
        <v>2</v>
      </c>
      <c r="C27" s="21">
        <v>23</v>
      </c>
      <c r="D27" s="83" t="s">
        <v>136</v>
      </c>
      <c r="E27" s="83" t="s">
        <v>137</v>
      </c>
      <c r="F27" s="37"/>
      <c r="G27" s="38"/>
      <c r="H27" s="38"/>
      <c r="I27" s="38"/>
      <c r="J27" s="38"/>
      <c r="K27" s="22" t="e">
        <f t="shared" si="0"/>
        <v>#N/A</v>
      </c>
      <c r="L27" s="28" t="e">
        <f t="shared" si="1"/>
        <v>#N/A</v>
      </c>
    </row>
    <row r="28" spans="1:12" ht="15.95" customHeight="1">
      <c r="A28" s="27">
        <v>2</v>
      </c>
      <c r="B28" s="20">
        <v>2</v>
      </c>
      <c r="C28" s="21">
        <v>24</v>
      </c>
      <c r="D28" s="83" t="s">
        <v>138</v>
      </c>
      <c r="E28" s="83" t="s">
        <v>139</v>
      </c>
      <c r="F28" s="37"/>
      <c r="G28" s="38"/>
      <c r="H28" s="38"/>
      <c r="I28" s="38"/>
      <c r="J28" s="38"/>
      <c r="K28" s="22" t="e">
        <f t="shared" si="0"/>
        <v>#N/A</v>
      </c>
      <c r="L28" s="28" t="e">
        <f t="shared" si="1"/>
        <v>#N/A</v>
      </c>
    </row>
    <row r="29" spans="1:12" ht="15.95" customHeight="1">
      <c r="A29" s="27">
        <v>2</v>
      </c>
      <c r="B29" s="20">
        <v>2</v>
      </c>
      <c r="C29" s="21">
        <v>25</v>
      </c>
      <c r="D29" s="83" t="s">
        <v>140</v>
      </c>
      <c r="E29" s="83" t="s">
        <v>141</v>
      </c>
      <c r="F29" s="37"/>
      <c r="G29" s="38"/>
      <c r="H29" s="38"/>
      <c r="I29" s="38"/>
      <c r="J29" s="38"/>
      <c r="K29" s="22" t="e">
        <f t="shared" si="0"/>
        <v>#N/A</v>
      </c>
      <c r="L29" s="28" t="e">
        <f t="shared" si="1"/>
        <v>#N/A</v>
      </c>
    </row>
    <row r="30" spans="1:12" ht="15.95" customHeight="1">
      <c r="A30" s="27">
        <v>2</v>
      </c>
      <c r="B30" s="20">
        <v>2</v>
      </c>
      <c r="C30" s="21">
        <v>26</v>
      </c>
      <c r="D30" s="83" t="s">
        <v>142</v>
      </c>
      <c r="E30" s="83" t="s">
        <v>143</v>
      </c>
      <c r="F30" s="37"/>
      <c r="G30" s="38"/>
      <c r="H30" s="38"/>
      <c r="I30" s="38"/>
      <c r="J30" s="38"/>
      <c r="K30" s="22" t="e">
        <f t="shared" si="0"/>
        <v>#N/A</v>
      </c>
      <c r="L30" s="28" t="e">
        <f t="shared" si="1"/>
        <v>#N/A</v>
      </c>
    </row>
    <row r="31" spans="1:12" ht="15.95" customHeight="1">
      <c r="A31" s="27">
        <v>2</v>
      </c>
      <c r="B31" s="20">
        <v>2</v>
      </c>
      <c r="C31" s="21">
        <v>27</v>
      </c>
      <c r="D31" s="83" t="s">
        <v>144</v>
      </c>
      <c r="E31" s="83" t="s">
        <v>145</v>
      </c>
      <c r="F31" s="37"/>
      <c r="G31" s="38"/>
      <c r="H31" s="38"/>
      <c r="I31" s="38"/>
      <c r="J31" s="38"/>
      <c r="K31" s="22" t="e">
        <f t="shared" si="0"/>
        <v>#N/A</v>
      </c>
      <c r="L31" s="28" t="e">
        <f t="shared" si="1"/>
        <v>#N/A</v>
      </c>
    </row>
    <row r="32" spans="1:12" ht="15.95" customHeight="1">
      <c r="A32" s="27">
        <v>2</v>
      </c>
      <c r="B32" s="20">
        <v>2</v>
      </c>
      <c r="C32" s="21">
        <v>28</v>
      </c>
      <c r="D32" s="83" t="s">
        <v>146</v>
      </c>
      <c r="E32" s="83" t="s">
        <v>147</v>
      </c>
      <c r="F32" s="37"/>
      <c r="G32" s="38"/>
      <c r="H32" s="38"/>
      <c r="I32" s="38"/>
      <c r="J32" s="38"/>
      <c r="K32" s="22" t="e">
        <f t="shared" si="0"/>
        <v>#N/A</v>
      </c>
      <c r="L32" s="28" t="e">
        <f t="shared" si="1"/>
        <v>#N/A</v>
      </c>
    </row>
    <row r="33" spans="1:12" ht="15.95" customHeight="1">
      <c r="A33" s="27">
        <v>2</v>
      </c>
      <c r="B33" s="20">
        <v>2</v>
      </c>
      <c r="C33" s="21">
        <v>29</v>
      </c>
      <c r="D33" s="83" t="s">
        <v>148</v>
      </c>
      <c r="E33" s="83" t="s">
        <v>149</v>
      </c>
      <c r="F33" s="37"/>
      <c r="G33" s="38"/>
      <c r="H33" s="38"/>
      <c r="I33" s="38"/>
      <c r="J33" s="38"/>
      <c r="K33" s="22" t="e">
        <f t="shared" si="0"/>
        <v>#N/A</v>
      </c>
      <c r="L33" s="28" t="e">
        <f t="shared" si="1"/>
        <v>#N/A</v>
      </c>
    </row>
    <row r="34" spans="1:12" ht="15.95" customHeight="1">
      <c r="A34" s="27">
        <v>2</v>
      </c>
      <c r="B34" s="20">
        <v>2</v>
      </c>
      <c r="C34" s="21">
        <v>30</v>
      </c>
      <c r="D34" s="83" t="s">
        <v>150</v>
      </c>
      <c r="E34" s="83" t="s">
        <v>151</v>
      </c>
      <c r="F34" s="37"/>
      <c r="G34" s="38"/>
      <c r="H34" s="38"/>
      <c r="I34" s="38"/>
      <c r="J34" s="38"/>
      <c r="K34" s="22" t="e">
        <f t="shared" si="0"/>
        <v>#N/A</v>
      </c>
      <c r="L34" s="28" t="e">
        <f t="shared" si="1"/>
        <v>#N/A</v>
      </c>
    </row>
    <row r="35" spans="1:12" ht="15.95" customHeight="1">
      <c r="A35" s="27">
        <v>2</v>
      </c>
      <c r="B35" s="20">
        <v>2</v>
      </c>
      <c r="C35" s="21">
        <v>31</v>
      </c>
      <c r="D35" s="83" t="s">
        <v>152</v>
      </c>
      <c r="E35" s="83" t="s">
        <v>153</v>
      </c>
      <c r="F35" s="37"/>
      <c r="G35" s="38"/>
      <c r="H35" s="38"/>
      <c r="I35" s="38"/>
      <c r="J35" s="38"/>
      <c r="K35" s="22" t="e">
        <f t="shared" si="0"/>
        <v>#N/A</v>
      </c>
      <c r="L35" s="28" t="e">
        <f t="shared" si="1"/>
        <v>#N/A</v>
      </c>
    </row>
    <row r="36" spans="1:12" ht="15.95" customHeight="1">
      <c r="A36" s="27">
        <v>2</v>
      </c>
      <c r="B36" s="20">
        <v>2</v>
      </c>
      <c r="C36" s="21">
        <v>32</v>
      </c>
      <c r="D36" s="83" t="s">
        <v>154</v>
      </c>
      <c r="E36" s="83" t="s">
        <v>155</v>
      </c>
      <c r="F36" s="37"/>
      <c r="G36" s="38"/>
      <c r="H36" s="38"/>
      <c r="I36" s="38"/>
      <c r="J36" s="38"/>
      <c r="K36" s="22" t="e">
        <f t="shared" si="0"/>
        <v>#N/A</v>
      </c>
      <c r="L36" s="28" t="e">
        <f t="shared" si="1"/>
        <v>#N/A</v>
      </c>
    </row>
    <row r="37" spans="1:12" ht="15.95" customHeight="1">
      <c r="A37" s="27">
        <v>2</v>
      </c>
      <c r="B37" s="20">
        <v>2</v>
      </c>
      <c r="C37" s="21">
        <v>33</v>
      </c>
      <c r="D37" s="83" t="s">
        <v>156</v>
      </c>
      <c r="E37" s="83" t="s">
        <v>157</v>
      </c>
      <c r="F37" s="37"/>
      <c r="G37" s="38"/>
      <c r="H37" s="38"/>
      <c r="I37" s="38"/>
      <c r="J37" s="38"/>
      <c r="K37" s="22" t="e">
        <f t="shared" si="0"/>
        <v>#N/A</v>
      </c>
      <c r="L37" s="28" t="e">
        <f t="shared" si="1"/>
        <v>#N/A</v>
      </c>
    </row>
    <row r="38" spans="1:12" ht="15.95" customHeight="1">
      <c r="A38" s="27">
        <v>2</v>
      </c>
      <c r="B38" s="20">
        <v>2</v>
      </c>
      <c r="C38" s="21">
        <v>34</v>
      </c>
      <c r="D38" s="83" t="s">
        <v>158</v>
      </c>
      <c r="E38" s="83" t="s">
        <v>159</v>
      </c>
      <c r="F38" s="37"/>
      <c r="G38" s="38"/>
      <c r="H38" s="38"/>
      <c r="I38" s="38"/>
      <c r="J38" s="38"/>
      <c r="K38" s="22" t="e">
        <f t="shared" si="0"/>
        <v>#N/A</v>
      </c>
      <c r="L38" s="28" t="e">
        <f t="shared" si="1"/>
        <v>#N/A</v>
      </c>
    </row>
    <row r="39" spans="1:12" ht="15.95" customHeight="1">
      <c r="A39" s="27">
        <v>2</v>
      </c>
      <c r="B39" s="24">
        <v>2</v>
      </c>
      <c r="C39" s="25">
        <v>35</v>
      </c>
      <c r="D39" s="87" t="s">
        <v>160</v>
      </c>
      <c r="E39" s="87" t="s">
        <v>161</v>
      </c>
      <c r="F39" s="39"/>
      <c r="G39" s="40"/>
      <c r="H39" s="40"/>
      <c r="I39" s="40"/>
      <c r="J39" s="40"/>
      <c r="K39" s="26" t="e">
        <f t="shared" si="0"/>
        <v>#N/A</v>
      </c>
      <c r="L39" s="88" t="e">
        <f t="shared" si="1"/>
        <v>#N/A</v>
      </c>
    </row>
    <row r="40" spans="1:12" ht="15.95" customHeight="1">
      <c r="A40" s="27">
        <v>2</v>
      </c>
      <c r="B40" s="27">
        <v>2</v>
      </c>
      <c r="C40" s="86">
        <v>36</v>
      </c>
      <c r="D40" s="83" t="s">
        <v>165</v>
      </c>
      <c r="E40" s="83" t="s">
        <v>162</v>
      </c>
      <c r="F40" s="41"/>
      <c r="G40" s="41"/>
      <c r="H40" s="41"/>
      <c r="I40" s="41"/>
      <c r="J40" s="41"/>
      <c r="K40" s="28" t="e">
        <f t="shared" si="0"/>
        <v>#N/A</v>
      </c>
      <c r="L40" s="28" t="e">
        <f t="shared" si="1"/>
        <v>#N/A</v>
      </c>
    </row>
    <row r="41" spans="1:12" ht="15.95" customHeight="1">
      <c r="A41" s="27">
        <v>2</v>
      </c>
      <c r="B41" s="27">
        <v>2</v>
      </c>
      <c r="C41" s="86">
        <v>37</v>
      </c>
      <c r="D41" s="83" t="s">
        <v>163</v>
      </c>
      <c r="E41" s="83" t="s">
        <v>164</v>
      </c>
      <c r="F41" s="41"/>
      <c r="G41" s="41"/>
      <c r="H41" s="41"/>
      <c r="I41" s="41"/>
      <c r="J41" s="41"/>
      <c r="K41" s="28" t="e">
        <f t="shared" si="0"/>
        <v>#N/A</v>
      </c>
      <c r="L41" s="28" t="e">
        <f t="shared" si="1"/>
        <v>#N/A</v>
      </c>
    </row>
    <row r="42" spans="1:12" ht="15.95" customHeight="1">
      <c r="A42" s="27">
        <v>2</v>
      </c>
      <c r="B42" s="27">
        <v>2</v>
      </c>
      <c r="C42" s="86">
        <v>38</v>
      </c>
      <c r="D42" s="83" t="s">
        <v>307</v>
      </c>
      <c r="E42" s="83" t="s">
        <v>308</v>
      </c>
      <c r="F42" s="41"/>
      <c r="G42" s="41"/>
      <c r="H42" s="41"/>
      <c r="I42" s="41"/>
      <c r="J42" s="41"/>
      <c r="K42" s="28" t="e">
        <f t="shared" si="0"/>
        <v>#N/A</v>
      </c>
      <c r="L42" s="28" t="e">
        <f t="shared" si="1"/>
        <v>#N/A</v>
      </c>
    </row>
    <row r="43" spans="1:12" ht="15.95" customHeight="1"/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2" bottom="0.16" header="0.12" footer="0.12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N7" sqref="N7"/>
    </sheetView>
  </sheetViews>
  <sheetFormatPr defaultRowHeight="21"/>
  <cols>
    <col min="1" max="1" width="12.85546875" style="11" customWidth="1"/>
    <col min="2" max="11" width="7.7109375" style="11" customWidth="1"/>
    <col min="12" max="16384" width="9.140625" style="11"/>
  </cols>
  <sheetData>
    <row r="1" spans="1:29">
      <c r="A1" s="104" t="s">
        <v>314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47"/>
    </row>
    <row r="2" spans="1:29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4" spans="1:29" s="65" customFormat="1">
      <c r="A4" s="117" t="s">
        <v>236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64"/>
      <c r="M4" s="61"/>
      <c r="N4" s="61"/>
      <c r="O4" s="61"/>
      <c r="P4" s="61"/>
      <c r="Q4" s="61"/>
      <c r="R4" s="61"/>
      <c r="S4" s="61"/>
      <c r="T4" s="61"/>
      <c r="U4" s="61"/>
      <c r="V4" s="61"/>
      <c r="W4" s="64"/>
      <c r="X4" s="61"/>
      <c r="Y4" s="61"/>
      <c r="Z4" s="61"/>
      <c r="AA4" s="61"/>
      <c r="AB4" s="61"/>
      <c r="AC4" s="64"/>
    </row>
    <row r="5" spans="1:29" s="65" customFormat="1">
      <c r="A5" s="69" t="s">
        <v>237</v>
      </c>
      <c r="B5" s="118" t="s">
        <v>238</v>
      </c>
      <c r="C5" s="118"/>
      <c r="D5" s="111" t="s">
        <v>239</v>
      </c>
      <c r="E5" s="111"/>
      <c r="F5" s="111" t="s">
        <v>240</v>
      </c>
      <c r="G5" s="111"/>
      <c r="H5" s="111" t="s">
        <v>241</v>
      </c>
      <c r="I5" s="111"/>
      <c r="J5" s="111" t="s">
        <v>242</v>
      </c>
      <c r="K5" s="111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9" s="65" customFormat="1">
      <c r="A6" s="71" t="s">
        <v>249</v>
      </c>
      <c r="B6" s="72">
        <f>COUNTIF('student m.2.2'!$F$5:$F$42,3)</f>
        <v>0</v>
      </c>
      <c r="C6" s="72" t="s">
        <v>15</v>
      </c>
      <c r="D6" s="72">
        <f>COUNTIF('student m.2.2'!$G$5:$G$42,3)</f>
        <v>0</v>
      </c>
      <c r="E6" s="72" t="s">
        <v>15</v>
      </c>
      <c r="F6" s="72">
        <f>COUNTIF('student m.2.2'!$H$5:$H$42,3)</f>
        <v>0</v>
      </c>
      <c r="G6" s="72" t="s">
        <v>15</v>
      </c>
      <c r="H6" s="72">
        <f>COUNTIF('student m.2.2'!$I$5:$I$42,3)</f>
        <v>0</v>
      </c>
      <c r="I6" s="72" t="s">
        <v>15</v>
      </c>
      <c r="J6" s="72">
        <f>COUNTIF('student m.2.2'!$J$5:$J$42,3)</f>
        <v>0</v>
      </c>
      <c r="K6" s="72" t="s">
        <v>15</v>
      </c>
      <c r="L6" s="63"/>
      <c r="M6" s="113"/>
      <c r="N6" s="114"/>
      <c r="O6" s="66"/>
      <c r="P6" s="113"/>
      <c r="Q6" s="114"/>
      <c r="R6" s="62"/>
      <c r="S6" s="113"/>
      <c r="T6" s="114"/>
      <c r="U6" s="64"/>
      <c r="V6" s="115"/>
      <c r="W6" s="114"/>
    </row>
    <row r="7" spans="1:29" s="65" customFormat="1">
      <c r="A7" s="71" t="s">
        <v>250</v>
      </c>
      <c r="B7" s="72">
        <f>COUNTIF('student m.2.2'!$F$5:$F$42,2)</f>
        <v>0</v>
      </c>
      <c r="C7" s="72" t="s">
        <v>15</v>
      </c>
      <c r="D7" s="72">
        <f>COUNTIF('student m.2.2'!$G$5:$G$42,2)</f>
        <v>0</v>
      </c>
      <c r="E7" s="72" t="s">
        <v>15</v>
      </c>
      <c r="F7" s="72">
        <f>COUNTIF('student m.2.2'!$H$5:$H$42,2)</f>
        <v>0</v>
      </c>
      <c r="G7" s="72" t="s">
        <v>15</v>
      </c>
      <c r="H7" s="72">
        <f>COUNTIF('student m.2.2'!$I$5:$I$42,2)</f>
        <v>0</v>
      </c>
      <c r="I7" s="72" t="s">
        <v>15</v>
      </c>
      <c r="J7" s="72">
        <f>COUNTIF('student m.2.2'!$J$5:$J$42,2)</f>
        <v>0</v>
      </c>
      <c r="K7" s="72" t="s">
        <v>15</v>
      </c>
      <c r="L7" s="67"/>
      <c r="M7" s="64"/>
      <c r="N7" s="64"/>
      <c r="O7" s="66"/>
      <c r="P7" s="64"/>
      <c r="Q7" s="64"/>
      <c r="R7" s="62"/>
      <c r="S7" s="64"/>
      <c r="T7" s="64"/>
      <c r="U7" s="64"/>
      <c r="V7" s="68"/>
      <c r="W7" s="68"/>
    </row>
    <row r="8" spans="1:29" s="65" customFormat="1">
      <c r="A8" s="71" t="s">
        <v>251</v>
      </c>
      <c r="B8" s="72">
        <f>COUNTIF('student m.2.2'!$F$5:$F$42,1)</f>
        <v>0</v>
      </c>
      <c r="C8" s="72" t="s">
        <v>15</v>
      </c>
      <c r="D8" s="72">
        <f>COUNTIF('student m.2.2'!$G$5:$G$42,1)</f>
        <v>0</v>
      </c>
      <c r="E8" s="72" t="s">
        <v>15</v>
      </c>
      <c r="F8" s="72">
        <f>COUNTIF('student m.2.2'!$H$5:$H$42,1)</f>
        <v>0</v>
      </c>
      <c r="G8" s="72" t="s">
        <v>15</v>
      </c>
      <c r="H8" s="72">
        <f>COUNTIF('student m.2.2'!$I$5:$I$42,1)</f>
        <v>0</v>
      </c>
      <c r="I8" s="72" t="s">
        <v>15</v>
      </c>
      <c r="J8" s="72">
        <f>COUNTIF('student m.2.2'!$J$5:$J$42,1)</f>
        <v>0</v>
      </c>
      <c r="K8" s="72" t="s">
        <v>15</v>
      </c>
      <c r="L8" s="67"/>
      <c r="M8" s="113"/>
      <c r="N8" s="114"/>
      <c r="O8" s="66"/>
      <c r="P8" s="113"/>
      <c r="Q8" s="114"/>
      <c r="R8" s="62"/>
      <c r="S8" s="113"/>
      <c r="T8" s="114"/>
      <c r="U8" s="64"/>
      <c r="V8" s="115"/>
      <c r="W8" s="114"/>
    </row>
    <row r="9" spans="1:29" s="65" customFormat="1">
      <c r="A9" s="71" t="s">
        <v>252</v>
      </c>
      <c r="B9" s="72">
        <f>COUNTIF('student m.2.2'!$F$5:$F$42,0)</f>
        <v>0</v>
      </c>
      <c r="C9" s="72" t="s">
        <v>15</v>
      </c>
      <c r="D9" s="72">
        <f>COUNTIF('student m.2.2'!$G$5:$G$42,0)</f>
        <v>0</v>
      </c>
      <c r="E9" s="72" t="s">
        <v>15</v>
      </c>
      <c r="F9" s="72">
        <f>COUNTIF('student m.2.2'!$H$5:$H$42,0)</f>
        <v>0</v>
      </c>
      <c r="G9" s="72" t="s">
        <v>15</v>
      </c>
      <c r="H9" s="72">
        <f>COUNTIF('student m.2.2'!$I$5:$I$42,0)</f>
        <v>0</v>
      </c>
      <c r="I9" s="72" t="s">
        <v>15</v>
      </c>
      <c r="J9" s="72">
        <f>COUNTIF('student m.2.2'!$J$5:$J$42,0)</f>
        <v>0</v>
      </c>
      <c r="K9" s="72" t="s">
        <v>15</v>
      </c>
      <c r="L9" s="67"/>
      <c r="M9" s="64"/>
      <c r="N9" s="64"/>
      <c r="O9" s="66"/>
      <c r="P9" s="64"/>
      <c r="Q9" s="64"/>
      <c r="R9" s="62"/>
      <c r="S9" s="64"/>
      <c r="T9" s="64"/>
      <c r="U9" s="64"/>
      <c r="V9" s="68"/>
      <c r="W9" s="68"/>
    </row>
    <row r="10" spans="1:29" s="65" customFormat="1">
      <c r="A10" s="64"/>
      <c r="B10" s="62"/>
      <c r="C10" s="67"/>
      <c r="D10" s="64"/>
      <c r="E10" s="64"/>
      <c r="F10" s="64"/>
      <c r="G10" s="66"/>
      <c r="H10" s="64"/>
      <c r="I10" s="64"/>
      <c r="J10" s="64"/>
      <c r="K10" s="64"/>
      <c r="L10" s="62"/>
      <c r="M10" s="64"/>
      <c r="N10" s="64"/>
      <c r="O10" s="64"/>
      <c r="P10" s="64"/>
      <c r="Q10" s="68"/>
      <c r="R10" s="67"/>
      <c r="S10" s="113"/>
      <c r="T10" s="114"/>
      <c r="U10" s="66"/>
      <c r="V10" s="113"/>
      <c r="W10" s="114"/>
      <c r="X10" s="62"/>
      <c r="Y10" s="113"/>
      <c r="Z10" s="114"/>
      <c r="AA10" s="64"/>
      <c r="AB10" s="115"/>
      <c r="AC10" s="114"/>
    </row>
    <row r="11" spans="1:29" s="65" customFormat="1">
      <c r="A11" s="62"/>
      <c r="B11" s="62"/>
      <c r="C11" s="62"/>
      <c r="D11" s="62"/>
      <c r="E11" s="62"/>
      <c r="F11" s="62"/>
      <c r="G11" s="67"/>
      <c r="H11" s="64"/>
      <c r="I11" s="64"/>
      <c r="J11" s="66"/>
      <c r="K11" s="64"/>
      <c r="L11" s="64"/>
      <c r="M11" s="62"/>
      <c r="N11" s="64"/>
      <c r="O11" s="64"/>
      <c r="P11" s="64"/>
      <c r="Q11" s="68"/>
      <c r="R11" s="68"/>
    </row>
    <row r="12" spans="1:29" s="65" customFormat="1">
      <c r="A12" s="111" t="s">
        <v>248</v>
      </c>
      <c r="B12" s="111" t="s">
        <v>247</v>
      </c>
      <c r="C12" s="111"/>
      <c r="D12" s="111"/>
      <c r="E12" s="111"/>
      <c r="F12" s="111"/>
      <c r="G12" s="111"/>
      <c r="H12" s="111"/>
      <c r="I12" s="111"/>
      <c r="J12" s="67"/>
      <c r="K12" s="67"/>
      <c r="L12" s="67"/>
      <c r="M12" s="67"/>
      <c r="N12" s="67"/>
      <c r="O12" s="67"/>
      <c r="P12" s="67"/>
      <c r="Q12" s="67"/>
      <c r="R12" s="67"/>
    </row>
    <row r="13" spans="1:29" s="65" customFormat="1">
      <c r="A13" s="111"/>
      <c r="B13" s="116" t="s">
        <v>243</v>
      </c>
      <c r="C13" s="116"/>
      <c r="D13" s="116" t="s">
        <v>244</v>
      </c>
      <c r="E13" s="116"/>
      <c r="F13" s="116" t="s">
        <v>245</v>
      </c>
      <c r="G13" s="116"/>
      <c r="H13" s="116" t="s">
        <v>246</v>
      </c>
      <c r="I13" s="116"/>
    </row>
    <row r="14" spans="1:29" s="65" customFormat="1">
      <c r="A14" s="60">
        <f>COUNTA('student m.2.2'!L5:L42)</f>
        <v>38</v>
      </c>
      <c r="B14" s="111">
        <f>COUNTIF('student m.2.2'!$K$5:$K$42,3)</f>
        <v>0</v>
      </c>
      <c r="C14" s="111"/>
      <c r="D14" s="111">
        <f>COUNTIF('student m.2.2'!$K$5:$K$42,2)</f>
        <v>0</v>
      </c>
      <c r="E14" s="111"/>
      <c r="F14" s="111">
        <f>COUNTIF('student m.2.2'!$K$5:$K$42,1)</f>
        <v>0</v>
      </c>
      <c r="G14" s="111"/>
      <c r="H14" s="111">
        <f>COUNTIF('student m.2.2'!$K$5:$K$42,0)</f>
        <v>0</v>
      </c>
      <c r="I14" s="111"/>
    </row>
    <row r="15" spans="1:29" s="65" customFormat="1">
      <c r="A15" s="70" t="s">
        <v>16</v>
      </c>
      <c r="B15" s="112">
        <f>(B14*100)/$A$14</f>
        <v>0</v>
      </c>
      <c r="C15" s="112"/>
      <c r="D15" s="112">
        <f t="shared" ref="D15" si="0">(D14*100)/$A$14</f>
        <v>0</v>
      </c>
      <c r="E15" s="112"/>
      <c r="F15" s="112">
        <f t="shared" ref="F15" si="1">(F14*100)/$A$14</f>
        <v>0</v>
      </c>
      <c r="G15" s="112"/>
      <c r="H15" s="112">
        <f t="shared" ref="H15" si="2">(H14*100)/$A$14</f>
        <v>0</v>
      </c>
      <c r="I15" s="112"/>
    </row>
    <row r="16" spans="1:29" s="65" customFormat="1">
      <c r="B16" s="110"/>
      <c r="C16" s="110"/>
    </row>
  </sheetData>
  <sheetProtection sheet="1" objects="1" scenarios="1"/>
  <mergeCells count="35">
    <mergeCell ref="A1:K1"/>
    <mergeCell ref="A2:K2"/>
    <mergeCell ref="A4:K4"/>
    <mergeCell ref="B5:C5"/>
    <mergeCell ref="D5:E5"/>
    <mergeCell ref="F5:G5"/>
    <mergeCell ref="H5:I5"/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43"/>
  <sheetViews>
    <sheetView topLeftCell="A26" workbookViewId="0">
      <selection activeCell="N47" sqref="N47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6" customWidth="1"/>
    <col min="4" max="4" width="9.28515625" style="36" customWidth="1"/>
    <col min="5" max="5" width="27.140625" style="18" customWidth="1"/>
    <col min="6" max="6" width="3.7109375" style="36" customWidth="1"/>
    <col min="7" max="10" width="3.5703125" style="36" customWidth="1"/>
    <col min="11" max="11" width="5.7109375" style="36" customWidth="1"/>
    <col min="12" max="12" width="7.42578125" style="36" customWidth="1"/>
    <col min="13" max="16384" width="14.42578125" style="18"/>
  </cols>
  <sheetData>
    <row r="1" spans="1:12" ht="29.25" customHeight="1">
      <c r="A1" s="94" t="s">
        <v>315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9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81.75" customHeight="1">
      <c r="A3" s="95" t="s">
        <v>91</v>
      </c>
      <c r="B3" s="95" t="s">
        <v>4</v>
      </c>
      <c r="C3" s="98" t="s">
        <v>6</v>
      </c>
      <c r="D3" s="95" t="s">
        <v>5</v>
      </c>
      <c r="E3" s="99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4" t="s">
        <v>12</v>
      </c>
      <c r="K3" s="95" t="s">
        <v>13</v>
      </c>
      <c r="L3" s="95" t="s">
        <v>14</v>
      </c>
    </row>
    <row r="4" spans="1:12" ht="15" customHeight="1">
      <c r="A4" s="97"/>
      <c r="B4" s="97"/>
      <c r="C4" s="96"/>
      <c r="D4" s="96"/>
      <c r="E4" s="97"/>
      <c r="F4" s="45">
        <v>3</v>
      </c>
      <c r="G4" s="45">
        <v>3</v>
      </c>
      <c r="H4" s="45">
        <v>3</v>
      </c>
      <c r="I4" s="45">
        <v>3</v>
      </c>
      <c r="J4" s="45">
        <v>3</v>
      </c>
      <c r="K4" s="96"/>
      <c r="L4" s="96"/>
    </row>
    <row r="5" spans="1:12" ht="15.95" customHeight="1">
      <c r="A5" s="27">
        <v>2</v>
      </c>
      <c r="B5" s="27">
        <v>3</v>
      </c>
      <c r="C5" s="80">
        <v>1</v>
      </c>
      <c r="D5" s="83" t="s">
        <v>166</v>
      </c>
      <c r="E5" s="83" t="s">
        <v>167</v>
      </c>
      <c r="F5" s="81"/>
      <c r="G5" s="81"/>
      <c r="H5" s="81"/>
      <c r="I5" s="81"/>
      <c r="J5" s="81"/>
      <c r="K5" s="28" t="e">
        <f>IF(J5="-","-",MODE(F5:J5))</f>
        <v>#N/A</v>
      </c>
      <c r="L5" s="28" t="e">
        <f>IF(K5=3,"ดีเยี่ยม",IF(K5=2,"ดี",IF(K5=1,"พอใช้",IF(K5=0,"ปรับปรุง","-"))))</f>
        <v>#N/A</v>
      </c>
    </row>
    <row r="6" spans="1:12" ht="15.95" customHeight="1">
      <c r="A6" s="27">
        <v>2</v>
      </c>
      <c r="B6" s="27">
        <v>3</v>
      </c>
      <c r="C6" s="80">
        <v>2</v>
      </c>
      <c r="D6" s="83" t="s">
        <v>168</v>
      </c>
      <c r="E6" s="83" t="s">
        <v>169</v>
      </c>
      <c r="F6" s="81"/>
      <c r="G6" s="81"/>
      <c r="H6" s="81"/>
      <c r="I6" s="81"/>
      <c r="J6" s="81"/>
      <c r="K6" s="28" t="e">
        <f t="shared" ref="K6:K41" si="0">IF(J6="-","-",MODE(F6:J6))</f>
        <v>#N/A</v>
      </c>
      <c r="L6" s="28" t="e">
        <f t="shared" ref="L6:L41" si="1">IF(K6=3,"ดีเยี่ยม",IF(K6=2,"ดี",IF(K6=1,"พอใช้",IF(K6=0,"ปรับปรุง","-"))))</f>
        <v>#N/A</v>
      </c>
    </row>
    <row r="7" spans="1:12" ht="15.95" customHeight="1">
      <c r="A7" s="27">
        <v>2</v>
      </c>
      <c r="B7" s="27">
        <v>3</v>
      </c>
      <c r="C7" s="80">
        <v>3</v>
      </c>
      <c r="D7" s="83" t="s">
        <v>170</v>
      </c>
      <c r="E7" s="83" t="s">
        <v>171</v>
      </c>
      <c r="F7" s="81"/>
      <c r="G7" s="81"/>
      <c r="H7" s="81"/>
      <c r="I7" s="81"/>
      <c r="J7" s="81"/>
      <c r="K7" s="28" t="e">
        <f t="shared" si="0"/>
        <v>#N/A</v>
      </c>
      <c r="L7" s="28" t="e">
        <f t="shared" si="1"/>
        <v>#N/A</v>
      </c>
    </row>
    <row r="8" spans="1:12" ht="15.95" customHeight="1">
      <c r="A8" s="27">
        <v>2</v>
      </c>
      <c r="B8" s="27">
        <v>3</v>
      </c>
      <c r="C8" s="80">
        <v>4</v>
      </c>
      <c r="D8" s="83" t="s">
        <v>172</v>
      </c>
      <c r="E8" s="83" t="s">
        <v>173</v>
      </c>
      <c r="F8" s="81"/>
      <c r="G8" s="81"/>
      <c r="H8" s="81"/>
      <c r="I8" s="81"/>
      <c r="J8" s="81"/>
      <c r="K8" s="28" t="e">
        <f t="shared" si="0"/>
        <v>#N/A</v>
      </c>
      <c r="L8" s="28" t="e">
        <f t="shared" si="1"/>
        <v>#N/A</v>
      </c>
    </row>
    <row r="9" spans="1:12" ht="15.95" customHeight="1">
      <c r="A9" s="27">
        <v>2</v>
      </c>
      <c r="B9" s="27">
        <v>3</v>
      </c>
      <c r="C9" s="80">
        <v>5</v>
      </c>
      <c r="D9" s="83" t="s">
        <v>174</v>
      </c>
      <c r="E9" s="83" t="s">
        <v>175</v>
      </c>
      <c r="F9" s="81"/>
      <c r="G9" s="81"/>
      <c r="H9" s="81"/>
      <c r="I9" s="81"/>
      <c r="J9" s="81"/>
      <c r="K9" s="28" t="e">
        <f t="shared" si="0"/>
        <v>#N/A</v>
      </c>
      <c r="L9" s="28" t="e">
        <f t="shared" si="1"/>
        <v>#N/A</v>
      </c>
    </row>
    <row r="10" spans="1:12" ht="15.95" customHeight="1">
      <c r="A10" s="27">
        <v>2</v>
      </c>
      <c r="B10" s="27">
        <v>3</v>
      </c>
      <c r="C10" s="80">
        <v>6</v>
      </c>
      <c r="D10" s="83" t="s">
        <v>176</v>
      </c>
      <c r="E10" s="83" t="s">
        <v>177</v>
      </c>
      <c r="F10" s="81"/>
      <c r="G10" s="81"/>
      <c r="H10" s="81"/>
      <c r="I10" s="81"/>
      <c r="J10" s="81"/>
      <c r="K10" s="28" t="e">
        <f t="shared" si="0"/>
        <v>#N/A</v>
      </c>
      <c r="L10" s="28" t="e">
        <f t="shared" si="1"/>
        <v>#N/A</v>
      </c>
    </row>
    <row r="11" spans="1:12" ht="15.95" customHeight="1">
      <c r="A11" s="27">
        <v>2</v>
      </c>
      <c r="B11" s="27">
        <v>3</v>
      </c>
      <c r="C11" s="80">
        <v>7</v>
      </c>
      <c r="D11" s="83" t="s">
        <v>178</v>
      </c>
      <c r="E11" s="83" t="s">
        <v>179</v>
      </c>
      <c r="F11" s="81"/>
      <c r="G11" s="81"/>
      <c r="H11" s="81"/>
      <c r="I11" s="81"/>
      <c r="J11" s="81"/>
      <c r="K11" s="28" t="e">
        <f t="shared" si="0"/>
        <v>#N/A</v>
      </c>
      <c r="L11" s="28" t="e">
        <f t="shared" si="1"/>
        <v>#N/A</v>
      </c>
    </row>
    <row r="12" spans="1:12" ht="15.95" customHeight="1">
      <c r="A12" s="27">
        <v>2</v>
      </c>
      <c r="B12" s="30">
        <v>3</v>
      </c>
      <c r="C12" s="31">
        <v>8</v>
      </c>
      <c r="D12" s="83" t="s">
        <v>180</v>
      </c>
      <c r="E12" s="83" t="s">
        <v>181</v>
      </c>
      <c r="F12" s="42"/>
      <c r="G12" s="42"/>
      <c r="H12" s="42"/>
      <c r="I12" s="42"/>
      <c r="J12" s="42"/>
      <c r="K12" s="32" t="e">
        <f t="shared" si="0"/>
        <v>#N/A</v>
      </c>
      <c r="L12" s="28" t="e">
        <f t="shared" si="1"/>
        <v>#N/A</v>
      </c>
    </row>
    <row r="13" spans="1:12" ht="15.95" customHeight="1">
      <c r="A13" s="27">
        <v>2</v>
      </c>
      <c r="B13" s="20">
        <v>3</v>
      </c>
      <c r="C13" s="21">
        <v>9</v>
      </c>
      <c r="D13" s="83" t="s">
        <v>182</v>
      </c>
      <c r="E13" s="83" t="s">
        <v>183</v>
      </c>
      <c r="F13" s="37"/>
      <c r="G13" s="37"/>
      <c r="H13" s="37"/>
      <c r="I13" s="37"/>
      <c r="J13" s="37"/>
      <c r="K13" s="22" t="e">
        <f t="shared" si="0"/>
        <v>#N/A</v>
      </c>
      <c r="L13" s="28" t="e">
        <f t="shared" si="1"/>
        <v>#N/A</v>
      </c>
    </row>
    <row r="14" spans="1:12" ht="15.95" customHeight="1">
      <c r="A14" s="27">
        <v>2</v>
      </c>
      <c r="B14" s="20">
        <v>3</v>
      </c>
      <c r="C14" s="21">
        <v>10</v>
      </c>
      <c r="D14" s="83" t="s">
        <v>184</v>
      </c>
      <c r="E14" s="83" t="s">
        <v>185</v>
      </c>
      <c r="F14" s="37"/>
      <c r="G14" s="37"/>
      <c r="H14" s="37"/>
      <c r="I14" s="37"/>
      <c r="J14" s="37"/>
      <c r="K14" s="22" t="e">
        <f t="shared" si="0"/>
        <v>#N/A</v>
      </c>
      <c r="L14" s="28" t="e">
        <f t="shared" si="1"/>
        <v>#N/A</v>
      </c>
    </row>
    <row r="15" spans="1:12" ht="15.95" customHeight="1">
      <c r="A15" s="27">
        <v>2</v>
      </c>
      <c r="B15" s="20">
        <v>3</v>
      </c>
      <c r="C15" s="21">
        <v>11</v>
      </c>
      <c r="D15" s="83" t="s">
        <v>186</v>
      </c>
      <c r="E15" s="83" t="s">
        <v>187</v>
      </c>
      <c r="F15" s="37"/>
      <c r="G15" s="37"/>
      <c r="H15" s="37"/>
      <c r="I15" s="37"/>
      <c r="J15" s="37"/>
      <c r="K15" s="22" t="e">
        <f t="shared" si="0"/>
        <v>#N/A</v>
      </c>
      <c r="L15" s="28" t="e">
        <f t="shared" si="1"/>
        <v>#N/A</v>
      </c>
    </row>
    <row r="16" spans="1:12" ht="15.95" customHeight="1">
      <c r="A16" s="27">
        <v>2</v>
      </c>
      <c r="B16" s="20">
        <v>3</v>
      </c>
      <c r="C16" s="21">
        <v>12</v>
      </c>
      <c r="D16" s="83" t="s">
        <v>188</v>
      </c>
      <c r="E16" s="83" t="s">
        <v>189</v>
      </c>
      <c r="F16" s="37"/>
      <c r="G16" s="37"/>
      <c r="H16" s="37"/>
      <c r="I16" s="37"/>
      <c r="J16" s="37"/>
      <c r="K16" s="22" t="e">
        <f t="shared" si="0"/>
        <v>#N/A</v>
      </c>
      <c r="L16" s="28" t="e">
        <f t="shared" si="1"/>
        <v>#N/A</v>
      </c>
    </row>
    <row r="17" spans="1:12" ht="15.95" customHeight="1">
      <c r="A17" s="27">
        <v>2</v>
      </c>
      <c r="B17" s="20">
        <v>3</v>
      </c>
      <c r="C17" s="21">
        <v>13</v>
      </c>
      <c r="D17" s="83" t="s">
        <v>190</v>
      </c>
      <c r="E17" s="83" t="s">
        <v>191</v>
      </c>
      <c r="F17" s="37"/>
      <c r="G17" s="37"/>
      <c r="H17" s="37"/>
      <c r="I17" s="37"/>
      <c r="J17" s="37"/>
      <c r="K17" s="22" t="e">
        <f t="shared" si="0"/>
        <v>#N/A</v>
      </c>
      <c r="L17" s="28" t="e">
        <f t="shared" si="1"/>
        <v>#N/A</v>
      </c>
    </row>
    <row r="18" spans="1:12" ht="15.95" customHeight="1">
      <c r="A18" s="27">
        <v>2</v>
      </c>
      <c r="B18" s="20">
        <v>3</v>
      </c>
      <c r="C18" s="21">
        <v>14</v>
      </c>
      <c r="D18" s="83" t="s">
        <v>192</v>
      </c>
      <c r="E18" s="83" t="s">
        <v>193</v>
      </c>
      <c r="F18" s="37"/>
      <c r="G18" s="37"/>
      <c r="H18" s="37"/>
      <c r="I18" s="37"/>
      <c r="J18" s="37"/>
      <c r="K18" s="22" t="e">
        <f t="shared" si="0"/>
        <v>#N/A</v>
      </c>
      <c r="L18" s="28" t="e">
        <f t="shared" si="1"/>
        <v>#N/A</v>
      </c>
    </row>
    <row r="19" spans="1:12" ht="15.95" customHeight="1">
      <c r="A19" s="27">
        <v>2</v>
      </c>
      <c r="B19" s="20">
        <v>3</v>
      </c>
      <c r="C19" s="21">
        <v>15</v>
      </c>
      <c r="D19" s="83" t="s">
        <v>194</v>
      </c>
      <c r="E19" s="83" t="s">
        <v>195</v>
      </c>
      <c r="F19" s="37"/>
      <c r="G19" s="38"/>
      <c r="H19" s="38"/>
      <c r="I19" s="38"/>
      <c r="J19" s="38"/>
      <c r="K19" s="22" t="e">
        <f t="shared" si="0"/>
        <v>#N/A</v>
      </c>
      <c r="L19" s="28" t="e">
        <f t="shared" si="1"/>
        <v>#N/A</v>
      </c>
    </row>
    <row r="20" spans="1:12" ht="15.95" customHeight="1">
      <c r="A20" s="27">
        <v>2</v>
      </c>
      <c r="B20" s="20">
        <v>3</v>
      </c>
      <c r="C20" s="21">
        <v>16</v>
      </c>
      <c r="D20" s="83" t="s">
        <v>196</v>
      </c>
      <c r="E20" s="83" t="s">
        <v>197</v>
      </c>
      <c r="F20" s="37"/>
      <c r="G20" s="38"/>
      <c r="H20" s="38"/>
      <c r="I20" s="38"/>
      <c r="J20" s="38"/>
      <c r="K20" s="22" t="e">
        <f t="shared" si="0"/>
        <v>#N/A</v>
      </c>
      <c r="L20" s="28" t="e">
        <f t="shared" si="1"/>
        <v>#N/A</v>
      </c>
    </row>
    <row r="21" spans="1:12" ht="15.95" customHeight="1">
      <c r="A21" s="27">
        <v>2</v>
      </c>
      <c r="B21" s="20">
        <v>3</v>
      </c>
      <c r="C21" s="21">
        <v>17</v>
      </c>
      <c r="D21" s="83" t="s">
        <v>198</v>
      </c>
      <c r="E21" s="83" t="s">
        <v>199</v>
      </c>
      <c r="F21" s="37"/>
      <c r="G21" s="38"/>
      <c r="H21" s="38"/>
      <c r="I21" s="38"/>
      <c r="J21" s="38"/>
      <c r="K21" s="22" t="e">
        <f t="shared" si="0"/>
        <v>#N/A</v>
      </c>
      <c r="L21" s="28" t="e">
        <f t="shared" si="1"/>
        <v>#N/A</v>
      </c>
    </row>
    <row r="22" spans="1:12" ht="15.95" customHeight="1">
      <c r="A22" s="27">
        <v>2</v>
      </c>
      <c r="B22" s="20">
        <v>3</v>
      </c>
      <c r="C22" s="21">
        <v>18</v>
      </c>
      <c r="D22" s="83" t="s">
        <v>200</v>
      </c>
      <c r="E22" s="83" t="s">
        <v>201</v>
      </c>
      <c r="F22" s="37"/>
      <c r="G22" s="38"/>
      <c r="H22" s="38"/>
      <c r="I22" s="38"/>
      <c r="J22" s="38"/>
      <c r="K22" s="22" t="e">
        <f t="shared" si="0"/>
        <v>#N/A</v>
      </c>
      <c r="L22" s="28" t="e">
        <f t="shared" si="1"/>
        <v>#N/A</v>
      </c>
    </row>
    <row r="23" spans="1:12" ht="15.95" customHeight="1">
      <c r="A23" s="27">
        <v>2</v>
      </c>
      <c r="B23" s="20">
        <v>3</v>
      </c>
      <c r="C23" s="21">
        <v>19</v>
      </c>
      <c r="D23" s="83" t="s">
        <v>202</v>
      </c>
      <c r="E23" s="83" t="s">
        <v>203</v>
      </c>
      <c r="F23" s="37"/>
      <c r="G23" s="38"/>
      <c r="H23" s="38"/>
      <c r="I23" s="38"/>
      <c r="J23" s="38"/>
      <c r="K23" s="22" t="e">
        <f t="shared" si="0"/>
        <v>#N/A</v>
      </c>
      <c r="L23" s="28" t="e">
        <f t="shared" si="1"/>
        <v>#N/A</v>
      </c>
    </row>
    <row r="24" spans="1:12" ht="15.95" customHeight="1">
      <c r="A24" s="27">
        <v>2</v>
      </c>
      <c r="B24" s="20">
        <v>3</v>
      </c>
      <c r="C24" s="21">
        <v>20</v>
      </c>
      <c r="D24" s="83" t="s">
        <v>204</v>
      </c>
      <c r="E24" s="83" t="s">
        <v>205</v>
      </c>
      <c r="F24" s="37"/>
      <c r="G24" s="38"/>
      <c r="H24" s="38"/>
      <c r="I24" s="38"/>
      <c r="J24" s="38"/>
      <c r="K24" s="22" t="e">
        <f t="shared" si="0"/>
        <v>#N/A</v>
      </c>
      <c r="L24" s="28" t="e">
        <f t="shared" si="1"/>
        <v>#N/A</v>
      </c>
    </row>
    <row r="25" spans="1:12" ht="15.95" customHeight="1">
      <c r="A25" s="27">
        <v>2</v>
      </c>
      <c r="B25" s="20">
        <v>3</v>
      </c>
      <c r="C25" s="21">
        <v>21</v>
      </c>
      <c r="D25" s="83" t="s">
        <v>206</v>
      </c>
      <c r="E25" s="83" t="s">
        <v>207</v>
      </c>
      <c r="F25" s="37"/>
      <c r="G25" s="38"/>
      <c r="H25" s="38"/>
      <c r="I25" s="38"/>
      <c r="J25" s="38"/>
      <c r="K25" s="22" t="e">
        <f t="shared" si="0"/>
        <v>#N/A</v>
      </c>
      <c r="L25" s="28" t="e">
        <f t="shared" si="1"/>
        <v>#N/A</v>
      </c>
    </row>
    <row r="26" spans="1:12" ht="15.95" customHeight="1">
      <c r="A26" s="27">
        <v>2</v>
      </c>
      <c r="B26" s="20">
        <v>3</v>
      </c>
      <c r="C26" s="21">
        <v>22</v>
      </c>
      <c r="D26" s="83" t="s">
        <v>208</v>
      </c>
      <c r="E26" s="83" t="s">
        <v>209</v>
      </c>
      <c r="F26" s="37"/>
      <c r="G26" s="38"/>
      <c r="H26" s="38"/>
      <c r="I26" s="38"/>
      <c r="J26" s="38"/>
      <c r="K26" s="22" t="e">
        <f t="shared" si="0"/>
        <v>#N/A</v>
      </c>
      <c r="L26" s="28" t="e">
        <f t="shared" si="1"/>
        <v>#N/A</v>
      </c>
    </row>
    <row r="27" spans="1:12" ht="15.95" customHeight="1">
      <c r="A27" s="27">
        <v>2</v>
      </c>
      <c r="B27" s="20">
        <v>3</v>
      </c>
      <c r="C27" s="21">
        <v>23</v>
      </c>
      <c r="D27" s="83" t="s">
        <v>210</v>
      </c>
      <c r="E27" s="83" t="s">
        <v>211</v>
      </c>
      <c r="F27" s="37"/>
      <c r="G27" s="38"/>
      <c r="H27" s="38"/>
      <c r="I27" s="38"/>
      <c r="J27" s="38"/>
      <c r="K27" s="22" t="e">
        <f t="shared" si="0"/>
        <v>#N/A</v>
      </c>
      <c r="L27" s="28" t="e">
        <f t="shared" si="1"/>
        <v>#N/A</v>
      </c>
    </row>
    <row r="28" spans="1:12" ht="15.95" customHeight="1">
      <c r="A28" s="27">
        <v>2</v>
      </c>
      <c r="B28" s="20">
        <v>3</v>
      </c>
      <c r="C28" s="21">
        <v>24</v>
      </c>
      <c r="D28" s="83" t="s">
        <v>212</v>
      </c>
      <c r="E28" s="83" t="s">
        <v>213</v>
      </c>
      <c r="F28" s="37"/>
      <c r="G28" s="38"/>
      <c r="H28" s="38"/>
      <c r="I28" s="38"/>
      <c r="J28" s="38"/>
      <c r="K28" s="22" t="e">
        <f t="shared" si="0"/>
        <v>#N/A</v>
      </c>
      <c r="L28" s="28" t="e">
        <f t="shared" si="1"/>
        <v>#N/A</v>
      </c>
    </row>
    <row r="29" spans="1:12" ht="15.95" customHeight="1">
      <c r="A29" s="27">
        <v>2</v>
      </c>
      <c r="B29" s="20">
        <v>3</v>
      </c>
      <c r="C29" s="21">
        <v>25</v>
      </c>
      <c r="D29" s="83" t="s">
        <v>214</v>
      </c>
      <c r="E29" s="83" t="s">
        <v>215</v>
      </c>
      <c r="F29" s="37"/>
      <c r="G29" s="38"/>
      <c r="H29" s="38"/>
      <c r="I29" s="38"/>
      <c r="J29" s="38"/>
      <c r="K29" s="22" t="e">
        <f t="shared" si="0"/>
        <v>#N/A</v>
      </c>
      <c r="L29" s="28" t="e">
        <f t="shared" si="1"/>
        <v>#N/A</v>
      </c>
    </row>
    <row r="30" spans="1:12" ht="15.95" customHeight="1">
      <c r="A30" s="27">
        <v>2</v>
      </c>
      <c r="B30" s="20">
        <v>3</v>
      </c>
      <c r="C30" s="21">
        <v>26</v>
      </c>
      <c r="D30" s="83" t="s">
        <v>216</v>
      </c>
      <c r="E30" s="83" t="s">
        <v>217</v>
      </c>
      <c r="F30" s="37"/>
      <c r="G30" s="38"/>
      <c r="H30" s="38"/>
      <c r="I30" s="38"/>
      <c r="J30" s="38"/>
      <c r="K30" s="22" t="e">
        <f t="shared" si="0"/>
        <v>#N/A</v>
      </c>
      <c r="L30" s="28" t="e">
        <f t="shared" si="1"/>
        <v>#N/A</v>
      </c>
    </row>
    <row r="31" spans="1:12" ht="15.95" customHeight="1">
      <c r="A31" s="27">
        <v>2</v>
      </c>
      <c r="B31" s="20">
        <v>3</v>
      </c>
      <c r="C31" s="21">
        <v>27</v>
      </c>
      <c r="D31" s="83" t="s">
        <v>218</v>
      </c>
      <c r="E31" s="83" t="s">
        <v>219</v>
      </c>
      <c r="F31" s="37"/>
      <c r="G31" s="38"/>
      <c r="H31" s="38"/>
      <c r="I31" s="38"/>
      <c r="J31" s="38"/>
      <c r="K31" s="22" t="e">
        <f t="shared" si="0"/>
        <v>#N/A</v>
      </c>
      <c r="L31" s="28" t="e">
        <f t="shared" si="1"/>
        <v>#N/A</v>
      </c>
    </row>
    <row r="32" spans="1:12" ht="15.95" customHeight="1">
      <c r="A32" s="27">
        <v>2</v>
      </c>
      <c r="B32" s="20">
        <v>3</v>
      </c>
      <c r="C32" s="21">
        <v>28</v>
      </c>
      <c r="D32" s="83" t="s">
        <v>220</v>
      </c>
      <c r="E32" s="83" t="s">
        <v>221</v>
      </c>
      <c r="F32" s="37"/>
      <c r="G32" s="38"/>
      <c r="H32" s="38"/>
      <c r="I32" s="38"/>
      <c r="J32" s="38"/>
      <c r="K32" s="22" t="e">
        <f t="shared" si="0"/>
        <v>#N/A</v>
      </c>
      <c r="L32" s="28" t="e">
        <f t="shared" si="1"/>
        <v>#N/A</v>
      </c>
    </row>
    <row r="33" spans="1:12" ht="15.95" customHeight="1">
      <c r="A33" s="27">
        <v>2</v>
      </c>
      <c r="B33" s="20">
        <v>3</v>
      </c>
      <c r="C33" s="21">
        <v>29</v>
      </c>
      <c r="D33" s="83" t="s">
        <v>222</v>
      </c>
      <c r="E33" s="83" t="s">
        <v>223</v>
      </c>
      <c r="F33" s="37"/>
      <c r="G33" s="38"/>
      <c r="H33" s="38"/>
      <c r="I33" s="38"/>
      <c r="J33" s="38"/>
      <c r="K33" s="22" t="e">
        <f t="shared" si="0"/>
        <v>#N/A</v>
      </c>
      <c r="L33" s="28" t="e">
        <f t="shared" si="1"/>
        <v>#N/A</v>
      </c>
    </row>
    <row r="34" spans="1:12" ht="15.95" customHeight="1">
      <c r="A34" s="27">
        <v>2</v>
      </c>
      <c r="B34" s="20">
        <v>3</v>
      </c>
      <c r="C34" s="21">
        <v>30</v>
      </c>
      <c r="D34" s="83" t="s">
        <v>224</v>
      </c>
      <c r="E34" s="83" t="s">
        <v>225</v>
      </c>
      <c r="F34" s="37"/>
      <c r="G34" s="38"/>
      <c r="H34" s="38"/>
      <c r="I34" s="38"/>
      <c r="J34" s="38"/>
      <c r="K34" s="22" t="e">
        <f t="shared" si="0"/>
        <v>#N/A</v>
      </c>
      <c r="L34" s="28" t="e">
        <f t="shared" si="1"/>
        <v>#N/A</v>
      </c>
    </row>
    <row r="35" spans="1:12" ht="15.95" customHeight="1">
      <c r="A35" s="27">
        <v>2</v>
      </c>
      <c r="B35" s="20">
        <v>3</v>
      </c>
      <c r="C35" s="21">
        <v>31</v>
      </c>
      <c r="D35" s="83" t="s">
        <v>226</v>
      </c>
      <c r="E35" s="83" t="s">
        <v>227</v>
      </c>
      <c r="F35" s="37"/>
      <c r="G35" s="38"/>
      <c r="H35" s="38"/>
      <c r="I35" s="38"/>
      <c r="J35" s="38"/>
      <c r="K35" s="22" t="e">
        <f t="shared" si="0"/>
        <v>#N/A</v>
      </c>
      <c r="L35" s="28" t="e">
        <f t="shared" si="1"/>
        <v>#N/A</v>
      </c>
    </row>
    <row r="36" spans="1:12" ht="15.95" customHeight="1">
      <c r="A36" s="27">
        <v>2</v>
      </c>
      <c r="B36" s="20">
        <v>3</v>
      </c>
      <c r="C36" s="21">
        <v>32</v>
      </c>
      <c r="D36" s="83" t="s">
        <v>228</v>
      </c>
      <c r="E36" s="83" t="s">
        <v>229</v>
      </c>
      <c r="F36" s="37"/>
      <c r="G36" s="38"/>
      <c r="H36" s="38"/>
      <c r="I36" s="38"/>
      <c r="J36" s="38"/>
      <c r="K36" s="22" t="e">
        <f t="shared" si="0"/>
        <v>#N/A</v>
      </c>
      <c r="L36" s="28" t="e">
        <f t="shared" si="1"/>
        <v>#N/A</v>
      </c>
    </row>
    <row r="37" spans="1:12" ht="15.95" customHeight="1">
      <c r="A37" s="27">
        <v>2</v>
      </c>
      <c r="B37" s="20">
        <v>3</v>
      </c>
      <c r="C37" s="21">
        <v>33</v>
      </c>
      <c r="D37" s="83" t="s">
        <v>230</v>
      </c>
      <c r="E37" s="83" t="s">
        <v>231</v>
      </c>
      <c r="F37" s="37"/>
      <c r="G37" s="38"/>
      <c r="H37" s="38"/>
      <c r="I37" s="38"/>
      <c r="J37" s="38"/>
      <c r="K37" s="22" t="e">
        <f t="shared" si="0"/>
        <v>#N/A</v>
      </c>
      <c r="L37" s="28" t="e">
        <f t="shared" si="1"/>
        <v>#N/A</v>
      </c>
    </row>
    <row r="38" spans="1:12" ht="15.95" customHeight="1">
      <c r="A38" s="27">
        <v>2</v>
      </c>
      <c r="B38" s="20">
        <v>3</v>
      </c>
      <c r="C38" s="21">
        <v>34</v>
      </c>
      <c r="D38" s="83" t="s">
        <v>309</v>
      </c>
      <c r="E38" s="83" t="s">
        <v>232</v>
      </c>
      <c r="F38" s="37"/>
      <c r="G38" s="38"/>
      <c r="H38" s="38"/>
      <c r="I38" s="38"/>
      <c r="J38" s="38"/>
      <c r="K38" s="22" t="e">
        <f t="shared" si="0"/>
        <v>#N/A</v>
      </c>
      <c r="L38" s="28" t="e">
        <f t="shared" si="1"/>
        <v>#N/A</v>
      </c>
    </row>
    <row r="39" spans="1:12" ht="15.95" customHeight="1">
      <c r="A39" s="27">
        <v>2</v>
      </c>
      <c r="B39" s="24">
        <v>3</v>
      </c>
      <c r="C39" s="21">
        <v>35</v>
      </c>
      <c r="D39" s="83" t="s">
        <v>310</v>
      </c>
      <c r="E39" s="83" t="s">
        <v>233</v>
      </c>
      <c r="F39" s="37"/>
      <c r="G39" s="38"/>
      <c r="H39" s="38"/>
      <c r="I39" s="38"/>
      <c r="J39" s="38"/>
      <c r="K39" s="22" t="e">
        <f t="shared" si="0"/>
        <v>#N/A</v>
      </c>
      <c r="L39" s="28" t="e">
        <f t="shared" si="1"/>
        <v>#N/A</v>
      </c>
    </row>
    <row r="40" spans="1:12" ht="15.95" customHeight="1">
      <c r="A40" s="27">
        <v>2</v>
      </c>
      <c r="B40" s="33">
        <v>3</v>
      </c>
      <c r="C40" s="34">
        <v>36</v>
      </c>
      <c r="D40" s="83" t="s">
        <v>311</v>
      </c>
      <c r="E40" s="83" t="s">
        <v>234</v>
      </c>
      <c r="F40" s="39"/>
      <c r="G40" s="40"/>
      <c r="H40" s="40"/>
      <c r="I40" s="40"/>
      <c r="J40" s="40"/>
      <c r="K40" s="22" t="e">
        <f t="shared" si="0"/>
        <v>#N/A</v>
      </c>
      <c r="L40" s="28" t="e">
        <f t="shared" si="1"/>
        <v>#N/A</v>
      </c>
    </row>
    <row r="41" spans="1:12" ht="15.95" customHeight="1">
      <c r="A41" s="27">
        <v>2</v>
      </c>
      <c r="B41" s="27">
        <v>3</v>
      </c>
      <c r="C41" s="80">
        <v>37</v>
      </c>
      <c r="D41" s="83" t="s">
        <v>312</v>
      </c>
      <c r="E41" s="83" t="s">
        <v>235</v>
      </c>
      <c r="F41" s="81"/>
      <c r="G41" s="41"/>
      <c r="H41" s="41"/>
      <c r="I41" s="41"/>
      <c r="J41" s="41"/>
      <c r="K41" s="35" t="e">
        <f t="shared" si="0"/>
        <v>#N/A</v>
      </c>
      <c r="L41" s="28" t="e">
        <f t="shared" si="1"/>
        <v>#N/A</v>
      </c>
    </row>
    <row r="42" spans="1:12" ht="15.95" customHeight="1"/>
    <row r="43" spans="1:12" ht="15.95" customHeight="1"/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tabSelected="1" workbookViewId="0">
      <selection activeCell="N9" sqref="N9"/>
    </sheetView>
  </sheetViews>
  <sheetFormatPr defaultRowHeight="21"/>
  <cols>
    <col min="1" max="1" width="12.85546875" style="48" customWidth="1"/>
    <col min="2" max="11" width="7.7109375" style="48" customWidth="1"/>
    <col min="12" max="16384" width="9.140625" style="48"/>
  </cols>
  <sheetData>
    <row r="1" spans="1:29">
      <c r="A1" s="104" t="s">
        <v>315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47"/>
    </row>
    <row r="2" spans="1:29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29" s="53" customFormat="1"/>
    <row r="4" spans="1:29" s="53" customFormat="1">
      <c r="A4" s="106" t="s">
        <v>236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52"/>
      <c r="M4" s="49"/>
      <c r="N4" s="49"/>
      <c r="O4" s="49"/>
      <c r="P4" s="49"/>
      <c r="Q4" s="49"/>
      <c r="R4" s="49"/>
      <c r="S4" s="49"/>
      <c r="T4" s="49"/>
      <c r="U4" s="49"/>
      <c r="V4" s="49"/>
      <c r="W4" s="52"/>
      <c r="X4" s="49"/>
      <c r="Y4" s="49"/>
      <c r="Z4" s="49"/>
      <c r="AA4" s="49"/>
      <c r="AB4" s="49"/>
      <c r="AC4" s="52"/>
    </row>
    <row r="5" spans="1:29" s="53" customFormat="1">
      <c r="A5" s="57" t="s">
        <v>237</v>
      </c>
      <c r="B5" s="105" t="s">
        <v>238</v>
      </c>
      <c r="C5" s="105"/>
      <c r="D5" s="101" t="s">
        <v>239</v>
      </c>
      <c r="E5" s="101"/>
      <c r="F5" s="101" t="s">
        <v>240</v>
      </c>
      <c r="G5" s="101"/>
      <c r="H5" s="101" t="s">
        <v>241</v>
      </c>
      <c r="I5" s="101"/>
      <c r="J5" s="101" t="s">
        <v>242</v>
      </c>
      <c r="K5" s="101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9" s="53" customFormat="1">
      <c r="A6" s="58" t="s">
        <v>249</v>
      </c>
      <c r="B6" s="59">
        <f>COUNTIF('student m.2.3'!$F$5:$F$41,3)</f>
        <v>0</v>
      </c>
      <c r="C6" s="59" t="s">
        <v>15</v>
      </c>
      <c r="D6" s="59">
        <f>COUNTIF('student m.2.3'!$G$5:$G$41,3)</f>
        <v>0</v>
      </c>
      <c r="E6" s="59" t="s">
        <v>15</v>
      </c>
      <c r="F6" s="59">
        <f>COUNTIF('student m.2.3'!$H$5:$H$41,3)</f>
        <v>0</v>
      </c>
      <c r="G6" s="59" t="s">
        <v>15</v>
      </c>
      <c r="H6" s="59">
        <f>COUNTIF('student m.2.3'!$I$5:$I$41,3)</f>
        <v>0</v>
      </c>
      <c r="I6" s="59" t="s">
        <v>15</v>
      </c>
      <c r="J6" s="59">
        <f>COUNTIF('student m.2.3'!$J$5:$J$41,3)</f>
        <v>0</v>
      </c>
      <c r="K6" s="59" t="s">
        <v>15</v>
      </c>
      <c r="L6" s="51"/>
      <c r="M6" s="107"/>
      <c r="N6" s="108"/>
      <c r="O6" s="54"/>
      <c r="P6" s="107"/>
      <c r="Q6" s="108"/>
      <c r="R6" s="50"/>
      <c r="S6" s="107"/>
      <c r="T6" s="108"/>
      <c r="U6" s="52"/>
      <c r="V6" s="109"/>
      <c r="W6" s="108"/>
    </row>
    <row r="7" spans="1:29" s="53" customFormat="1">
      <c r="A7" s="58" t="s">
        <v>250</v>
      </c>
      <c r="B7" s="59">
        <f>COUNTIF('student m.2.3'!$F$5:$F$41,2)</f>
        <v>0</v>
      </c>
      <c r="C7" s="59" t="s">
        <v>15</v>
      </c>
      <c r="D7" s="59">
        <f>COUNTIF('student m.2.3'!$G$5:$G$41,2)</f>
        <v>0</v>
      </c>
      <c r="E7" s="59" t="s">
        <v>15</v>
      </c>
      <c r="F7" s="59">
        <f>COUNTIF('student m.2.3'!$H$5:$H$41,2)</f>
        <v>0</v>
      </c>
      <c r="G7" s="59" t="s">
        <v>15</v>
      </c>
      <c r="H7" s="59">
        <f>COUNTIF('student m.2.3'!$I$5:$I$41,2)</f>
        <v>0</v>
      </c>
      <c r="I7" s="59" t="s">
        <v>15</v>
      </c>
      <c r="J7" s="59">
        <f>COUNTIF('student m.2.3'!$J$5:$J$41,2)</f>
        <v>0</v>
      </c>
      <c r="K7" s="59" t="s">
        <v>15</v>
      </c>
      <c r="L7" s="55"/>
      <c r="M7" s="52"/>
      <c r="N7" s="52"/>
      <c r="O7" s="54"/>
      <c r="P7" s="52"/>
      <c r="Q7" s="52"/>
      <c r="R7" s="50"/>
      <c r="S7" s="52"/>
      <c r="T7" s="52"/>
      <c r="U7" s="52"/>
      <c r="V7" s="56"/>
      <c r="W7" s="56"/>
    </row>
    <row r="8" spans="1:29" s="53" customFormat="1">
      <c r="A8" s="58" t="s">
        <v>251</v>
      </c>
      <c r="B8" s="59">
        <f>COUNTIF('student m.2.3'!$F$5:$F$41,1)</f>
        <v>0</v>
      </c>
      <c r="C8" s="59" t="s">
        <v>15</v>
      </c>
      <c r="D8" s="59">
        <f>COUNTIF('student m.2.3'!$G$5:$G$41,1)</f>
        <v>0</v>
      </c>
      <c r="E8" s="59" t="s">
        <v>15</v>
      </c>
      <c r="F8" s="59">
        <f>COUNTIF('student m.2.3'!$H$5:$H$41,1)</f>
        <v>0</v>
      </c>
      <c r="G8" s="59" t="s">
        <v>15</v>
      </c>
      <c r="H8" s="59">
        <f>COUNTIF('student m.2.3'!$I$5:$I$41,1)</f>
        <v>0</v>
      </c>
      <c r="I8" s="59" t="s">
        <v>15</v>
      </c>
      <c r="J8" s="59">
        <f>COUNTIF('student m.2.3'!$J$5:$J$41,1)</f>
        <v>0</v>
      </c>
      <c r="K8" s="59" t="s">
        <v>15</v>
      </c>
      <c r="L8" s="55"/>
      <c r="M8" s="107"/>
      <c r="N8" s="108"/>
      <c r="O8" s="54"/>
      <c r="P8" s="107"/>
      <c r="Q8" s="108"/>
      <c r="R8" s="50"/>
      <c r="S8" s="107"/>
      <c r="T8" s="108"/>
      <c r="U8" s="52"/>
      <c r="V8" s="109"/>
      <c r="W8" s="108"/>
    </row>
    <row r="9" spans="1:29" s="53" customFormat="1">
      <c r="A9" s="58" t="s">
        <v>252</v>
      </c>
      <c r="B9" s="59">
        <f>COUNTIF('student m.2.3'!$F$5:$F$41,0)</f>
        <v>0</v>
      </c>
      <c r="C9" s="59" t="s">
        <v>15</v>
      </c>
      <c r="D9" s="59">
        <f>COUNTIF('student m.2.3'!$G$5:$G$41,0)</f>
        <v>0</v>
      </c>
      <c r="E9" s="59" t="s">
        <v>15</v>
      </c>
      <c r="F9" s="59">
        <f>COUNTIF('student m.2.3'!$H$5:$H$41,0)</f>
        <v>0</v>
      </c>
      <c r="G9" s="59" t="s">
        <v>15</v>
      </c>
      <c r="H9" s="59">
        <f>COUNTIF('student m.2.3'!$I$5:$I$41,0)</f>
        <v>0</v>
      </c>
      <c r="I9" s="59" t="s">
        <v>15</v>
      </c>
      <c r="J9" s="59">
        <f>COUNTIF('student m.2.3'!$J$5:$J$41,0)</f>
        <v>0</v>
      </c>
      <c r="K9" s="59" t="s">
        <v>15</v>
      </c>
      <c r="L9" s="55"/>
      <c r="M9" s="52"/>
      <c r="N9" s="52"/>
      <c r="O9" s="54"/>
      <c r="P9" s="52"/>
      <c r="Q9" s="52"/>
      <c r="R9" s="50"/>
      <c r="S9" s="52"/>
      <c r="T9" s="52"/>
      <c r="U9" s="52"/>
      <c r="V9" s="56"/>
      <c r="W9" s="56"/>
    </row>
    <row r="10" spans="1:29" s="53" customFormat="1">
      <c r="A10" s="52"/>
      <c r="B10" s="50"/>
      <c r="C10" s="55"/>
      <c r="D10" s="52"/>
      <c r="E10" s="52"/>
      <c r="F10" s="52"/>
      <c r="G10" s="54"/>
      <c r="H10" s="52"/>
      <c r="I10" s="52"/>
      <c r="J10" s="52"/>
      <c r="K10" s="52"/>
      <c r="L10" s="50"/>
      <c r="M10" s="52"/>
      <c r="N10" s="52"/>
      <c r="O10" s="52"/>
      <c r="P10" s="52"/>
      <c r="Q10" s="56"/>
      <c r="R10" s="55"/>
      <c r="S10" s="107"/>
      <c r="T10" s="108"/>
      <c r="U10" s="54"/>
      <c r="V10" s="107"/>
      <c r="W10" s="108"/>
      <c r="X10" s="50"/>
      <c r="Y10" s="107"/>
      <c r="Z10" s="108"/>
      <c r="AA10" s="52"/>
      <c r="AB10" s="109"/>
      <c r="AC10" s="108"/>
    </row>
    <row r="11" spans="1:29" s="53" customFormat="1">
      <c r="A11" s="50"/>
      <c r="B11" s="50"/>
      <c r="C11" s="50"/>
      <c r="D11" s="50"/>
      <c r="E11" s="50"/>
      <c r="F11" s="50"/>
      <c r="G11" s="55"/>
      <c r="H11" s="52"/>
      <c r="I11" s="52"/>
      <c r="J11" s="54"/>
      <c r="K11" s="52"/>
      <c r="L11" s="52"/>
      <c r="M11" s="50"/>
      <c r="N11" s="52"/>
      <c r="O11" s="52"/>
      <c r="P11" s="52"/>
      <c r="Q11" s="56"/>
      <c r="R11" s="56"/>
    </row>
    <row r="12" spans="1:29" s="53" customFormat="1">
      <c r="A12" s="101" t="s">
        <v>248</v>
      </c>
      <c r="B12" s="101" t="s">
        <v>247</v>
      </c>
      <c r="C12" s="101"/>
      <c r="D12" s="101"/>
      <c r="E12" s="101"/>
      <c r="F12" s="101"/>
      <c r="G12" s="101"/>
      <c r="H12" s="101"/>
      <c r="I12" s="101"/>
      <c r="J12" s="55"/>
      <c r="K12" s="55"/>
      <c r="L12" s="55"/>
      <c r="M12" s="55"/>
      <c r="N12" s="55"/>
      <c r="O12" s="55"/>
      <c r="P12" s="55"/>
      <c r="Q12" s="55"/>
      <c r="R12" s="55"/>
    </row>
    <row r="13" spans="1:29" s="53" customFormat="1">
      <c r="A13" s="101"/>
      <c r="B13" s="102" t="s">
        <v>243</v>
      </c>
      <c r="C13" s="102"/>
      <c r="D13" s="102" t="s">
        <v>244</v>
      </c>
      <c r="E13" s="102"/>
      <c r="F13" s="102" t="s">
        <v>245</v>
      </c>
      <c r="G13" s="102"/>
      <c r="H13" s="102" t="s">
        <v>246</v>
      </c>
      <c r="I13" s="102"/>
    </row>
    <row r="14" spans="1:29" s="53" customFormat="1">
      <c r="A14" s="60">
        <f>COUNTA('student m.2.3'!L5:L41)</f>
        <v>37</v>
      </c>
      <c r="B14" s="101">
        <f>COUNTIF('student m.2.3'!$K$5:$K$41,3)</f>
        <v>0</v>
      </c>
      <c r="C14" s="101"/>
      <c r="D14" s="101">
        <f>COUNTIF('student m.2.3'!$K$5:$K$41,2)</f>
        <v>0</v>
      </c>
      <c r="E14" s="101"/>
      <c r="F14" s="101">
        <f>COUNTIF('student m.2.3'!$K$5:$K$41,1)</f>
        <v>0</v>
      </c>
      <c r="G14" s="101"/>
      <c r="H14" s="101">
        <f>COUNTIF('student m.2.3'!$K$5:$K$41,0)</f>
        <v>0</v>
      </c>
      <c r="I14" s="101"/>
    </row>
    <row r="15" spans="1:29" s="53" customFormat="1">
      <c r="A15" s="60" t="s">
        <v>16</v>
      </c>
      <c r="B15" s="100">
        <f>(B14*100)/$A$14</f>
        <v>0</v>
      </c>
      <c r="C15" s="100"/>
      <c r="D15" s="100">
        <f t="shared" ref="D15" si="0">(D14*100)/$A$14</f>
        <v>0</v>
      </c>
      <c r="E15" s="100"/>
      <c r="F15" s="100">
        <f t="shared" ref="F15" si="1">(F14*100)/$A$14</f>
        <v>0</v>
      </c>
      <c r="G15" s="100"/>
      <c r="H15" s="100">
        <f t="shared" ref="H15" si="2">(H14*100)/$A$14</f>
        <v>0</v>
      </c>
      <c r="I15" s="100"/>
    </row>
    <row r="16" spans="1:29" s="53" customFormat="1">
      <c r="B16" s="103"/>
      <c r="C16" s="103"/>
    </row>
    <row r="17" s="53" customFormat="1"/>
    <row r="18" s="53" customFormat="1"/>
  </sheetData>
  <sheetProtection sheet="1" objects="1" scenarios="1"/>
  <mergeCells count="35">
    <mergeCell ref="A1:K1"/>
    <mergeCell ref="A2:K2"/>
    <mergeCell ref="A4:K4"/>
    <mergeCell ref="B5:C5"/>
    <mergeCell ref="D5:E5"/>
    <mergeCell ref="F5:G5"/>
    <mergeCell ref="H5:I5"/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คู่มือการใช้งาน</vt:lpstr>
      <vt:lpstr>สมรรถนะสำคัญและตัวบ่งชี้</vt:lpstr>
      <vt:lpstr>student m.2.1</vt:lpstr>
      <vt:lpstr>sum m.2.1</vt:lpstr>
      <vt:lpstr>student m.2.2</vt:lpstr>
      <vt:lpstr>sum m.2.2</vt:lpstr>
      <vt:lpstr>student m.2.3</vt:lpstr>
      <vt:lpstr>sum m.2.3</vt:lpstr>
      <vt:lpstr>'student m.2.1'!Print_Titles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2025-09-19T03:48:29Z</cp:lastPrinted>
  <dcterms:created xsi:type="dcterms:W3CDTF">2022-02-01T13:18:28Z</dcterms:created>
  <dcterms:modified xsi:type="dcterms:W3CDTF">2025-09-19T05:02:43Z</dcterms:modified>
</cp:coreProperties>
</file>