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อ้อน\เอกสารปี 2567\วิชาการ\แบบประเมินสมรรถนะผู้เรียน\"/>
    </mc:Choice>
  </mc:AlternateContent>
  <xr:revisionPtr revIDLastSave="0" documentId="13_ncr:1_{C59E3D16-4C3D-4BF7-985E-2F428F97F9F0}" xr6:coauthVersionLast="47" xr6:coauthVersionMax="47" xr10:uidLastSave="{00000000-0000-0000-0000-000000000000}"/>
  <bookViews>
    <workbookView xWindow="-120" yWindow="-120" windowWidth="24240" windowHeight="13140" firstSheet="3" activeTab="9" xr2:uid="{00000000-000D-0000-FFFF-FFFF00000000}"/>
  </bookViews>
  <sheets>
    <sheet name="คู่มือการใช้งาน" sheetId="1" r:id="rId1"/>
    <sheet name="สมรรถนะสำคัญและตัวบ่งชี้" sheetId="3" r:id="rId2"/>
    <sheet name="student m.3.1" sheetId="2" r:id="rId3"/>
    <sheet name="sum m.3.1" sheetId="8" r:id="rId4"/>
    <sheet name="student m.3.2" sheetId="6" r:id="rId5"/>
    <sheet name="sum m.3.2" sheetId="9" r:id="rId6"/>
    <sheet name="student m.3.3" sheetId="7" r:id="rId7"/>
    <sheet name="sum m.3.3" sheetId="10" r:id="rId8"/>
    <sheet name="student m.3.4" sheetId="11" r:id="rId9"/>
    <sheet name="sum m.3.4" sheetId="13" r:id="rId10"/>
  </sheets>
  <definedNames>
    <definedName name="_xlnm.Print_Titles" localSheetId="2">'student m.3.1'!$1:$4</definedName>
  </definedNames>
  <calcPr calcId="181029"/>
  <extLst>
    <ext uri="GoogleSheetsCustomDataVersion2">
      <go:sheetsCustomData xmlns:go="http://customooxmlschemas.google.com/" r:id="rId11" roundtripDataChecksum="HfUm9eXXNatOXj2zKGE6fneSKai/YIj88AloUL7orJA="/>
    </ext>
  </extLst>
</workbook>
</file>

<file path=xl/calcChain.xml><?xml version="1.0" encoding="utf-8"?>
<calcChain xmlns="http://schemas.openxmlformats.org/spreadsheetml/2006/main">
  <c r="F9" i="13" l="1"/>
  <c r="F8" i="13"/>
  <c r="F7" i="13"/>
  <c r="F9" i="10"/>
  <c r="F8" i="10"/>
  <c r="F7" i="10"/>
  <c r="F9" i="9"/>
  <c r="F8" i="9"/>
  <c r="F7" i="9"/>
  <c r="F9" i="8"/>
  <c r="F8" i="8"/>
  <c r="F7" i="8"/>
  <c r="J9" i="13"/>
  <c r="J8" i="13"/>
  <c r="J7" i="13"/>
  <c r="J6" i="13"/>
  <c r="H9" i="13"/>
  <c r="H8" i="13"/>
  <c r="H7" i="13"/>
  <c r="H6" i="13"/>
  <c r="F6" i="13"/>
  <c r="D9" i="13"/>
  <c r="D8" i="13"/>
  <c r="D7" i="13"/>
  <c r="D6" i="13"/>
  <c r="B9" i="13"/>
  <c r="B8" i="13"/>
  <c r="B7" i="13"/>
  <c r="B6" i="13"/>
  <c r="K27" i="11"/>
  <c r="L27" i="11" s="1"/>
  <c r="K26" i="11"/>
  <c r="L26" i="11" s="1"/>
  <c r="K25" i="11"/>
  <c r="L25" i="11" s="1"/>
  <c r="K24" i="11"/>
  <c r="L24" i="11" s="1"/>
  <c r="K23" i="11"/>
  <c r="L23" i="11" s="1"/>
  <c r="K22" i="11"/>
  <c r="L22" i="11" s="1"/>
  <c r="K21" i="11"/>
  <c r="L21" i="11" s="1"/>
  <c r="K20" i="11"/>
  <c r="L20" i="11" s="1"/>
  <c r="K19" i="11"/>
  <c r="L19" i="11" s="1"/>
  <c r="K18" i="11"/>
  <c r="L18" i="11" s="1"/>
  <c r="K17" i="11"/>
  <c r="L17" i="11" s="1"/>
  <c r="K16" i="11"/>
  <c r="L16" i="11" s="1"/>
  <c r="K15" i="11"/>
  <c r="L15" i="11" s="1"/>
  <c r="K14" i="11"/>
  <c r="L14" i="11" s="1"/>
  <c r="K13" i="11"/>
  <c r="L13" i="11" s="1"/>
  <c r="K12" i="11"/>
  <c r="L12" i="11" s="1"/>
  <c r="K11" i="11"/>
  <c r="L11" i="11" s="1"/>
  <c r="K10" i="11"/>
  <c r="L10" i="11" s="1"/>
  <c r="K9" i="11"/>
  <c r="L9" i="11" s="1"/>
  <c r="K8" i="11"/>
  <c r="L8" i="11" s="1"/>
  <c r="K7" i="11"/>
  <c r="L7" i="11" s="1"/>
  <c r="K6" i="11"/>
  <c r="L6" i="11" s="1"/>
  <c r="K5" i="11"/>
  <c r="L5" i="11" s="1"/>
  <c r="K5" i="2"/>
  <c r="L5" i="2" s="1"/>
  <c r="K6" i="2"/>
  <c r="L6" i="2" s="1"/>
  <c r="J9" i="10"/>
  <c r="J8" i="10"/>
  <c r="J7" i="10"/>
  <c r="J6" i="10"/>
  <c r="H9" i="10"/>
  <c r="H8" i="10"/>
  <c r="H7" i="10"/>
  <c r="H6" i="10"/>
  <c r="F6" i="10"/>
  <c r="D9" i="10"/>
  <c r="D8" i="10"/>
  <c r="D7" i="10"/>
  <c r="D6" i="10"/>
  <c r="B9" i="10"/>
  <c r="B8" i="10"/>
  <c r="B7" i="10"/>
  <c r="B6" i="10"/>
  <c r="J9" i="9"/>
  <c r="J8" i="9"/>
  <c r="J7" i="9"/>
  <c r="J6" i="9"/>
  <c r="H9" i="9"/>
  <c r="H8" i="9"/>
  <c r="H7" i="9"/>
  <c r="H6" i="9"/>
  <c r="F6" i="9"/>
  <c r="D9" i="9"/>
  <c r="D8" i="9"/>
  <c r="D7" i="9"/>
  <c r="D6" i="9"/>
  <c r="B9" i="9"/>
  <c r="B8" i="9"/>
  <c r="B7" i="9"/>
  <c r="B6" i="9"/>
  <c r="J9" i="8"/>
  <c r="J8" i="8"/>
  <c r="J7" i="8"/>
  <c r="J6" i="8"/>
  <c r="H9" i="8"/>
  <c r="H8" i="8"/>
  <c r="H7" i="8"/>
  <c r="H6" i="8"/>
  <c r="F6" i="8"/>
  <c r="D9" i="8"/>
  <c r="D7" i="8"/>
  <c r="D6" i="8"/>
  <c r="D8" i="8"/>
  <c r="B9" i="8"/>
  <c r="B8" i="8"/>
  <c r="B7" i="8"/>
  <c r="B6" i="8"/>
  <c r="K27" i="7"/>
  <c r="L27" i="7" s="1"/>
  <c r="K26" i="7"/>
  <c r="L26" i="7" s="1"/>
  <c r="K25" i="7"/>
  <c r="L25" i="7" s="1"/>
  <c r="K24" i="7"/>
  <c r="L24" i="7" s="1"/>
  <c r="K23" i="7"/>
  <c r="L23" i="7" s="1"/>
  <c r="K22" i="7"/>
  <c r="L22" i="7" s="1"/>
  <c r="K21" i="7"/>
  <c r="L21" i="7" s="1"/>
  <c r="K20" i="7"/>
  <c r="L20" i="7" s="1"/>
  <c r="K19" i="7"/>
  <c r="L19" i="7" s="1"/>
  <c r="K18" i="7"/>
  <c r="L18" i="7" s="1"/>
  <c r="K17" i="7"/>
  <c r="L17" i="7" s="1"/>
  <c r="K16" i="7"/>
  <c r="L16" i="7" s="1"/>
  <c r="K15" i="7"/>
  <c r="L15" i="7" s="1"/>
  <c r="K14" i="7"/>
  <c r="L14" i="7" s="1"/>
  <c r="K13" i="7"/>
  <c r="L13" i="7" s="1"/>
  <c r="K12" i="7"/>
  <c r="L12" i="7" s="1"/>
  <c r="K11" i="7"/>
  <c r="L11" i="7" s="1"/>
  <c r="K10" i="7"/>
  <c r="L10" i="7" s="1"/>
  <c r="K9" i="7"/>
  <c r="L9" i="7" s="1"/>
  <c r="K8" i="7"/>
  <c r="L8" i="7" s="1"/>
  <c r="K7" i="7"/>
  <c r="L7" i="7" s="1"/>
  <c r="K6" i="7"/>
  <c r="L6" i="7" s="1"/>
  <c r="K5" i="7"/>
  <c r="K25" i="6"/>
  <c r="L25" i="6" s="1"/>
  <c r="K24" i="6"/>
  <c r="L24" i="6" s="1"/>
  <c r="K23" i="6"/>
  <c r="L23" i="6" s="1"/>
  <c r="K22" i="6"/>
  <c r="L22" i="6" s="1"/>
  <c r="K21" i="6"/>
  <c r="L21" i="6" s="1"/>
  <c r="K20" i="6"/>
  <c r="L20" i="6" s="1"/>
  <c r="K19" i="6"/>
  <c r="L19" i="6" s="1"/>
  <c r="K18" i="6"/>
  <c r="L18" i="6" s="1"/>
  <c r="K17" i="6"/>
  <c r="L17" i="6" s="1"/>
  <c r="K16" i="6"/>
  <c r="L16" i="6" s="1"/>
  <c r="K15" i="6"/>
  <c r="L15" i="6" s="1"/>
  <c r="K14" i="6"/>
  <c r="L14" i="6" s="1"/>
  <c r="K13" i="6"/>
  <c r="L13" i="6" s="1"/>
  <c r="K12" i="6"/>
  <c r="L12" i="6" s="1"/>
  <c r="K11" i="6"/>
  <c r="L11" i="6" s="1"/>
  <c r="K10" i="6"/>
  <c r="L10" i="6" s="1"/>
  <c r="K9" i="6"/>
  <c r="L9" i="6" s="1"/>
  <c r="K8" i="6"/>
  <c r="L8" i="6" s="1"/>
  <c r="K7" i="6"/>
  <c r="L7" i="6" s="1"/>
  <c r="K6" i="6"/>
  <c r="L6" i="6" s="1"/>
  <c r="K5" i="6"/>
  <c r="L5" i="6" s="1"/>
  <c r="K7" i="2"/>
  <c r="L7" i="2" s="1"/>
  <c r="K8" i="2"/>
  <c r="L8" i="2" s="1"/>
  <c r="K9" i="2"/>
  <c r="L9" i="2" s="1"/>
  <c r="K10" i="2"/>
  <c r="L10" i="2" s="1"/>
  <c r="K11" i="2"/>
  <c r="L11" i="2" s="1"/>
  <c r="K12" i="2"/>
  <c r="L12" i="2" s="1"/>
  <c r="K13" i="2"/>
  <c r="L13" i="2" s="1"/>
  <c r="K14" i="2"/>
  <c r="L14" i="2" s="1"/>
  <c r="K15" i="2"/>
  <c r="L15" i="2" s="1"/>
  <c r="K16" i="2"/>
  <c r="L16" i="2" s="1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A14" i="13" l="1"/>
  <c r="H14" i="13"/>
  <c r="H15" i="13" s="1"/>
  <c r="F14" i="13"/>
  <c r="F15" i="13" s="1"/>
  <c r="D14" i="13"/>
  <c r="D15" i="13" s="1"/>
  <c r="B14" i="13"/>
  <c r="A14" i="9"/>
  <c r="B14" i="9"/>
  <c r="D14" i="9"/>
  <c r="H14" i="9"/>
  <c r="F14" i="9"/>
  <c r="A14" i="8"/>
  <c r="B14" i="10"/>
  <c r="D14" i="10"/>
  <c r="F14" i="8"/>
  <c r="F14" i="10"/>
  <c r="H14" i="10"/>
  <c r="L5" i="7"/>
  <c r="A14" i="10" s="1"/>
  <c r="H14" i="8"/>
  <c r="B14" i="8"/>
  <c r="D14" i="8"/>
  <c r="D15" i="9" l="1"/>
  <c r="B15" i="13"/>
  <c r="F15" i="9"/>
  <c r="B15" i="9"/>
  <c r="H15" i="9"/>
  <c r="F15" i="10"/>
  <c r="D15" i="10"/>
  <c r="H15" i="10"/>
  <c r="B15" i="10"/>
  <c r="D15" i="8"/>
  <c r="B15" i="8"/>
  <c r="F15" i="8"/>
  <c r="H1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4" authorId="0" shapeId="0" xr:uid="{00000000-0006-0000-0100-000013000000}">
      <text>
        <r>
          <rPr>
            <sz val="11"/>
            <color theme="1"/>
            <rFont val="Calibri"/>
            <family val="2"/>
            <scheme val="minor"/>
          </rPr>
          <t>======
ID#AAABcszWneQ
ARUN    (2025-01-24 10:54:06)
มีความสามารถในการรับ – ส่งสาร</t>
        </r>
      </text>
    </comment>
    <comment ref="G4" authorId="0" shapeId="0" xr:uid="{00000000-0006-0000-0100-00000C000000}">
      <text>
        <r>
          <rPr>
            <sz val="11"/>
            <color theme="1"/>
            <rFont val="Calibri"/>
            <family val="2"/>
            <scheme val="minor"/>
          </rPr>
          <t>======
ID#AAABcszWnew
ARUN    (2025-01-24 10:54:06)
 มีความสามารถในการคิดวิเคราะห์ สังเคราะห์</t>
        </r>
      </text>
    </comment>
    <comment ref="H4" authorId="0" shapeId="0" xr:uid="{00000000-0006-0000-0100-00000F000000}">
      <text>
        <r>
          <rPr>
            <sz val="11"/>
            <color theme="1"/>
            <rFont val="Calibri"/>
            <family val="2"/>
            <scheme val="minor"/>
          </rPr>
          <t>======
ID#AAABcszWneg
ARUN    (2025-01-24 10:54:06)
สามารถแก้ปัญหาและอุปสรรคต่าง ๆ ที่เผชิญได้</t>
        </r>
      </text>
    </comment>
    <comment ref="I4" authorId="0" shapeId="0" xr:uid="{00000000-0006-0000-0100-000016000000}">
      <text>
        <r>
          <rPr>
            <sz val="11"/>
            <color theme="1"/>
            <rFont val="Calibri"/>
            <family val="2"/>
            <scheme val="minor"/>
          </rPr>
          <t>======
ID#AAABcszWneY
ARUN    (2025-01-24 10:54:06)
เรียนรู้ด้วยตนเองได้เหมาะสมตามวัย</t>
        </r>
      </text>
    </comment>
    <comment ref="J4" authorId="0" shapeId="0" xr:uid="{00000000-0006-0000-0100-00000E000000}">
      <text>
        <r>
          <rPr>
            <sz val="11"/>
            <color theme="1"/>
            <rFont val="Calibri"/>
            <family val="2"/>
            <scheme val="minor"/>
          </rPr>
          <t>======
ID#AAABcszWnes
ARUN    (2025-01-24 10:54:06)
เลือกและใช้เทคโนโลยีได้เหมาะสมตามวัย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XWHbsmZ5EEu9Ojc70xWO+7id3UQ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4" authorId="0" shapeId="0" xr:uid="{428DE0B2-3BDE-420A-BB6A-CD06F277B772}">
      <text>
        <r>
          <rPr>
            <sz val="11"/>
            <color theme="1"/>
            <rFont val="Calibri"/>
            <family val="2"/>
            <scheme val="minor"/>
          </rPr>
          <t>======
ID#AAABcszWneQ
ARUN    (2025-01-24 10:54:06)
มีความสามารถในการรับ – ส่งสาร</t>
        </r>
      </text>
    </comment>
    <comment ref="G4" authorId="0" shapeId="0" xr:uid="{01F8F352-F335-4905-A63C-D69642E59AC4}">
      <text>
        <r>
          <rPr>
            <sz val="11"/>
            <color theme="1"/>
            <rFont val="Calibri"/>
            <family val="2"/>
            <scheme val="minor"/>
          </rPr>
          <t>======
ID#AAABcszWnew
ARUN    (2025-01-24 10:54:06)
 มีความสามารถในการคิดวิเคราะห์ สังเคราะห์</t>
        </r>
      </text>
    </comment>
    <comment ref="H4" authorId="0" shapeId="0" xr:uid="{36489C60-5819-4859-81A6-903D819B73F1}">
      <text>
        <r>
          <rPr>
            <sz val="11"/>
            <color theme="1"/>
            <rFont val="Calibri"/>
            <family val="2"/>
            <scheme val="minor"/>
          </rPr>
          <t>======
ID#AAABcszWneg
ARUN    (2025-01-24 10:54:06)
สามารถแก้ปัญหาและอุปสรรคต่าง ๆ ที่เผชิญได้</t>
        </r>
      </text>
    </comment>
    <comment ref="I4" authorId="0" shapeId="0" xr:uid="{C8896E76-63B6-46BA-9FEA-AF2B0E8F2CDD}">
      <text>
        <r>
          <rPr>
            <sz val="11"/>
            <color theme="1"/>
            <rFont val="Calibri"/>
            <family val="2"/>
            <scheme val="minor"/>
          </rPr>
          <t>======
ID#AAABcszWneY
ARUN    (2025-01-24 10:54:06)
เรียนรู้ด้วยตนเองได้เหมาะสมตามวัย</t>
        </r>
      </text>
    </comment>
    <comment ref="J4" authorId="0" shapeId="0" xr:uid="{79145E50-C4C0-4167-8F70-694645A86FFC}">
      <text>
        <r>
          <rPr>
            <sz val="11"/>
            <color theme="1"/>
            <rFont val="Calibri"/>
            <family val="2"/>
            <scheme val="minor"/>
          </rPr>
          <t>======
ID#AAABcszWnes
ARUN    (2025-01-24 10:54:06)
เลือกและใช้เทคโนโลยีได้เหมาะสมตามวัย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4" authorId="0" shapeId="0" xr:uid="{E0C43B5E-C69C-4719-80B1-DE4824D6BF63}">
      <text>
        <r>
          <rPr>
            <sz val="11"/>
            <color theme="1"/>
            <rFont val="Calibri"/>
            <family val="2"/>
            <scheme val="minor"/>
          </rPr>
          <t>======
ID#AAABcszWneQ
ARUN    (2025-01-24 10:54:06)
มีความสามารถในการรับ – ส่งสาร</t>
        </r>
      </text>
    </comment>
    <comment ref="G4" authorId="0" shapeId="0" xr:uid="{08794E5D-358D-4650-975A-7AE06DD07111}">
      <text>
        <r>
          <rPr>
            <sz val="11"/>
            <color theme="1"/>
            <rFont val="Calibri"/>
            <family val="2"/>
            <scheme val="minor"/>
          </rPr>
          <t>======
ID#AAABcszWnew
ARUN    (2025-01-24 10:54:06)
 มีความสามารถในการคิดวิเคราะห์ สังเคราะห์</t>
        </r>
      </text>
    </comment>
    <comment ref="H4" authorId="0" shapeId="0" xr:uid="{EE796319-C76E-4A92-A375-3B2AFD5FD38D}">
      <text>
        <r>
          <rPr>
            <sz val="11"/>
            <color theme="1"/>
            <rFont val="Calibri"/>
            <family val="2"/>
            <scheme val="minor"/>
          </rPr>
          <t>======
ID#AAABcszWneg
ARUN    (2025-01-24 10:54:06)
สามารถแก้ปัญหาและอุปสรรคต่าง ๆ ที่เผชิญได้</t>
        </r>
      </text>
    </comment>
    <comment ref="I4" authorId="0" shapeId="0" xr:uid="{B22812F4-CD49-4309-8A5D-E32C2749D69B}">
      <text>
        <r>
          <rPr>
            <sz val="11"/>
            <color theme="1"/>
            <rFont val="Calibri"/>
            <family val="2"/>
            <scheme val="minor"/>
          </rPr>
          <t>======
ID#AAABcszWneY
ARUN    (2025-01-24 10:54:06)
เรียนรู้ด้วยตนเองได้เหมาะสมตามวัย</t>
        </r>
      </text>
    </comment>
    <comment ref="J4" authorId="0" shapeId="0" xr:uid="{6B595787-3B0A-439D-8D06-F3451C86AB55}">
      <text>
        <r>
          <rPr>
            <sz val="11"/>
            <color theme="1"/>
            <rFont val="Calibri"/>
            <family val="2"/>
            <scheme val="minor"/>
          </rPr>
          <t>======
ID#AAABcszWnes
ARUN    (2025-01-24 10:54:06)
เลือกและใช้เทคโนโลยีได้เหมาะสมตามวัย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4" authorId="0" shapeId="0" xr:uid="{A5D42FEA-4778-41DA-8207-E9B424510408}">
      <text>
        <r>
          <rPr>
            <sz val="11"/>
            <color theme="1"/>
            <rFont val="Calibri"/>
            <family val="2"/>
            <scheme val="minor"/>
          </rPr>
          <t>======
ID#AAABcszWneQ
ARUN    (2025-01-24 10:54:06)
มีความสามารถในการรับ – ส่งสาร</t>
        </r>
      </text>
    </comment>
    <comment ref="G4" authorId="0" shapeId="0" xr:uid="{D1EA3783-D0B1-490B-8270-239C72A77CC8}">
      <text>
        <r>
          <rPr>
            <sz val="11"/>
            <color theme="1"/>
            <rFont val="Calibri"/>
            <family val="2"/>
            <scheme val="minor"/>
          </rPr>
          <t>======
ID#AAABcszWnew
ARUN    (2025-01-24 10:54:06)
 มีความสามารถในการคิดวิเคราะห์ สังเคราะห์</t>
        </r>
      </text>
    </comment>
    <comment ref="H4" authorId="0" shapeId="0" xr:uid="{E90300BA-D015-42CA-99A5-7622CBAE6108}">
      <text>
        <r>
          <rPr>
            <sz val="11"/>
            <color theme="1"/>
            <rFont val="Calibri"/>
            <family val="2"/>
            <scheme val="minor"/>
          </rPr>
          <t>======
ID#AAABcszWneg
ARUN    (2025-01-24 10:54:06)
สามารถแก้ปัญหาและอุปสรรคต่าง ๆ ที่เผชิญได้</t>
        </r>
      </text>
    </comment>
    <comment ref="I4" authorId="0" shapeId="0" xr:uid="{6881002C-3F28-471E-8038-D4BCCE737BA5}">
      <text>
        <r>
          <rPr>
            <sz val="11"/>
            <color theme="1"/>
            <rFont val="Calibri"/>
            <family val="2"/>
            <scheme val="minor"/>
          </rPr>
          <t>======
ID#AAABcszWneY
ARUN    (2025-01-24 10:54:06)
เรียนรู้ด้วยตนเองได้เหมาะสมตามวัย</t>
        </r>
      </text>
    </comment>
    <comment ref="J4" authorId="0" shapeId="0" xr:uid="{5E64FA92-8D43-41F4-950C-E679D1DD88AA}">
      <text>
        <r>
          <rPr>
            <sz val="11"/>
            <color theme="1"/>
            <rFont val="Calibri"/>
            <family val="2"/>
            <scheme val="minor"/>
          </rPr>
          <t>======
ID#AAABcszWnes
ARUN    (2025-01-24 10:54:06)
เลือกและใช้เทคโนโลยีได้เหมาะสมตามวัย</t>
        </r>
      </text>
    </comment>
  </commentList>
</comments>
</file>

<file path=xl/sharedStrings.xml><?xml version="1.0" encoding="utf-8"?>
<sst xmlns="http://schemas.openxmlformats.org/spreadsheetml/2006/main" count="434" uniqueCount="265">
  <si>
    <t>คู่มือการใช้แบบประเมินสมรรถนะสำคัญของผู้เรียน</t>
  </si>
  <si>
    <t>บันทึกแบบประเมิน ที่ Sheet student</t>
  </si>
  <si>
    <t xml:space="preserve">1. </t>
  </si>
  <si>
    <t>เมื่อกรอก ระดับคุณภาพของตัวชี้วัดให้กับนักเรียนครบทุกคนแล้ว  โปรแกรมจะสรุปผลการประเมินให้โดยอัตโนมัติ</t>
  </si>
  <si>
    <t>ห้อง</t>
  </si>
  <si>
    <t>เลขประจำตัว</t>
  </si>
  <si>
    <t>เลขที่</t>
  </si>
  <si>
    <t>ชื่อ-สกุล</t>
  </si>
  <si>
    <t>1. การสื่อสาร</t>
  </si>
  <si>
    <t>2. การคิด</t>
  </si>
  <si>
    <t>3. การแก้ปัญหา</t>
  </si>
  <si>
    <t>4. การใช้ทักษะชีวิต</t>
  </si>
  <si>
    <t>5. การใช้เทคโนโลยี</t>
  </si>
  <si>
    <t>สรุป</t>
  </si>
  <si>
    <t>ระดับคุณภาพ</t>
  </si>
  <si>
    <t>คน</t>
  </si>
  <si>
    <t>ร้อยละ</t>
  </si>
  <si>
    <t>สมรรถนะสำคัญของผู้เรียน</t>
  </si>
  <si>
    <t>คุณภาพผู้เรียนด้านสมรรถนะสำคัญของผู้เรียน </t>
  </si>
  <si>
    <t>ตามกรอบหลักสูตรแกนกลางการศึกษาขั้นพื้นฐาน พุทธศักราช 2551 </t>
  </si>
  <si>
    <t>รายการประเมินแต่ละสมรรถนะ</t>
  </si>
  <si>
    <t>              1.1  มีความสามารถในการรับ – ส่งสาร</t>
  </si>
  <si>
    <t>              1.2  มีความสามารถในการถ่ายทอดความรู้ ความคิด ความเข้าใจของตนเอง โดยใช้ภาษาอย่างเหมาะสม </t>
  </si>
  <si>
    <t>              1.3  ใช้วิธีการสื่อสารที่เหมาะสม</t>
  </si>
  <si>
    <t>              1.4  วิเคราะห์แสดงความคิดเห็นอย่างมีเหตุผล</t>
  </si>
  <si>
    <t>              1.5  เขียนบันทึกเหตุการณ์ประจำวันแล้วเล่าให้เพื่อนฟังได้</t>
  </si>
  <si>
    <t>              2.1  มีความสามารถในการคิดวิเคราะห์ สังเคราะห์</t>
  </si>
  <si>
    <t>              2.2  มีทักษะในการคิดนอกกรอบอย่างสร้างสรรค์</t>
  </si>
  <si>
    <t>              2.3  สามารถคิดอย่างมีวิจารณญาณ</t>
  </si>
  <si>
    <t>              2.4  มีความสามารถในการคิดอย่างมีระบบ</t>
  </si>
  <si>
    <t>              2.5  ตัดสินใจแก้ปัญหาเกี่ยวกับตนเองได้</t>
  </si>
  <si>
    <t>              3.1  สามารถแก้ปัญหาและอุปสรรคต่าง ๆ ที่เผชิญได้</t>
  </si>
  <si>
    <t>              3.2  ใช้เหตุผลในการแก้ปัญหา</t>
  </si>
  <si>
    <t>              3.3  เข้าใจความสัมพันธ์และการเปลี่ยนแปลงในสังคม</t>
  </si>
  <si>
    <t>              3.4  แสวงหาความรู้ ประยุกต์ความรู้มาใช้ในการป้องกันและแก้ไขปัญหา</t>
  </si>
  <si>
    <t>              3.5  สามารถตัดสินใจได้เหมาะสมตามวัย</t>
  </si>
  <si>
    <t>              4.1  เรียนรู้ด้วยตนเองได้เหมาะสมตามวัย</t>
  </si>
  <si>
    <t>              4.2  สามารถทำงานกลุ่มร่วมกับผู้อื่นได้</t>
  </si>
  <si>
    <t>              4.3  นำความรู้ที่ได้ไปใช้ประโยชน์ในชีวิตประจำวัน</t>
  </si>
  <si>
    <t>              4.4  จัดการปัญหาและความขัดแย้งได้เหมาะสม</t>
  </si>
  <si>
    <t>              4.5  หลีกเลี่ยงพฤติกรรมไม่พึงประสงค์ที่ส่งผลกระทบต่อตนเอง</t>
  </si>
  <si>
    <t>              5.1  เลือกและใช้เทคโนโลยีได้เหมาะสมตามวัย</t>
  </si>
  <si>
    <t>              5.2  มีทักษะกระบวนการทางเทคโนโลยี</t>
  </si>
  <si>
    <t>              5.3  สามารถนำเทคโนโลยีไปใช้พัฒนาตนเอง</t>
  </si>
  <si>
    <t>              5.4  ใช้เทคโนโลยีในการแก้ปัญหาอย่างสร้างสรรค์</t>
  </si>
  <si>
    <t>              5.5  มีคุณธรรม จริยธรรมในการใช้เทคโนโลยี</t>
  </si>
  <si>
    <r>
      <t>1. ความสามารถในการสื่อสาร</t>
    </r>
    <r>
      <rPr>
        <sz val="16"/>
        <color theme="1"/>
        <rFont val="TH SarabunPSK"/>
        <family val="2"/>
      </rPr>
      <t> หมายถึง ใช้ภาษาถ่ายทอดความคิด ความรู้ ความเข้าใจ ความรู้สึก และทัศนะของตนเอง เพื่อเปลี่ยนข้อมูลข่าวสารและประสบการณ์อันจะเป็นประโยชน์ต่อการพัฒนาตนเองและสังคม รวมทั้งการเจรจาต่อรองเพื่อขจัดและลดปัญหาความขัดแย้งต่าง ๆ การเลือกรับหรือไม่รับข้อมูลข่าวสารด้วยหลักเหตุผลและความถูกต้อง ตลอดจนการเลือกใช้วิธีการสื่อสารที่มีประสิทธิภาพโดยคำนึงถึงผลกระทบที่มีต่อตนเองและสังคม</t>
    </r>
  </si>
  <si>
    <r>
      <t>2. ความสามารถในการคิด</t>
    </r>
    <r>
      <rPr>
        <sz val="16"/>
        <color theme="1"/>
        <rFont val="TH SarabunPSK"/>
        <family val="2"/>
      </rPr>
      <t> หมายถึง รู้จักคิดวิเคราะห์ คิดสังเคราะห์ คิดอย่างสร้างสรรค์ คิดอย่างมีวิจารณญาณ และคิดเป็นระบบ เพื่อนำไปสู่การสร้างองค์ความรู้หรือสารสนเทศ เพื่อการตัดสินใจเกี่ยวกับตนเองและสังคมได้อย่างเหมาะสม</t>
    </r>
  </si>
  <si>
    <r>
      <t>3. ความสามารถในการแก้ปัญหา </t>
    </r>
    <r>
      <rPr>
        <sz val="16"/>
        <color theme="1"/>
        <rFont val="TH SarabunPSK"/>
        <family val="2"/>
      </rPr>
      <t>หมายถึง เข้าใจความสัมพันธ์และการเปลี่ยนแปลงของเหตุการณ์ต่าง ๆ ในสังคมแสวงหาความรู้ ประยุกต์ความรู้มาใช้ในการป้องกัน และแก้ไขปัญหาได้อย่างถูกต้องเหมาะสมบนพื้นฐานของหลักเหตุผลคุณธรรมและข้อมูลสารสนเทศ รวมทั้งตัดสินใจที่มีประสิทธิภาพ โดยคำนึงถึงผลกระทบที่เกิดขึ้นต่อตนเอง สังคมและสิ่งแวดล้อม</t>
    </r>
  </si>
  <si>
    <r>
      <t>4. ความสามารถในการใช้ทักษะชีวิต </t>
    </r>
    <r>
      <rPr>
        <sz val="16"/>
        <color theme="1"/>
        <rFont val="TH SarabunPSK"/>
        <family val="2"/>
      </rPr>
      <t>หมายถึง ใช้กระบวนการต่าง ๆ ในการดำเนินชีวิตประจำวัน เรียนรู้ด้วยตนเองต่อเนื่อง ทำงานและอยู่ร่วมกันในสังคมด้วยการสร้างเสริมความสัมพันธ์อันดีระหว่างบุคคล จัดการปัญหาและความขัดแย้งต่าง ๆอย่างเหมาะสม รู้จักปรับตัวให้ทันกับการเปลี่ยนแปลงของสังคมสภาพแวดล้อม และหลีกเลี่ยงพฤติกรรมไม่พึงประสงค์ที่ส่งผลกระทบต่อตนเองและผู้อื่น</t>
    </r>
  </si>
  <si>
    <r>
      <t>5. ความสามารถในการใช้เทคโนโลยี</t>
    </r>
    <r>
      <rPr>
        <sz val="16"/>
        <color theme="1"/>
        <rFont val="TH SarabunPSK"/>
        <family val="2"/>
      </rPr>
      <t> หมายถึง รู้จักเลือกและใช้เทคโนโลยีด้านต่าง ๆ ทักษะกระบวนการทางเทคโนโลยี เพื่อการพัฒนาตนเองและสังคมในด้านการเรียนรู้ การสื่อสาร การทำงาน การแก้ปัญหาอย่างสร้างสรรค์ ถูกต้องเหมาะสมและมีคุณธรรม</t>
    </r>
  </si>
  <si>
    <r>
      <t>         </t>
    </r>
    <r>
      <rPr>
        <b/>
        <sz val="16"/>
        <color theme="1"/>
        <rFont val="TH SarabunPSK"/>
        <family val="2"/>
      </rPr>
      <t>1. ความสามารถในการสื่อสาร    </t>
    </r>
  </si>
  <si>
    <r>
      <t>         </t>
    </r>
    <r>
      <rPr>
        <b/>
        <sz val="16"/>
        <color theme="1"/>
        <rFont val="TH SarabunPSK"/>
        <family val="2"/>
      </rPr>
      <t>2.  ความสามารถในการคิด        </t>
    </r>
  </si>
  <si>
    <r>
      <t>        </t>
    </r>
    <r>
      <rPr>
        <b/>
        <sz val="16"/>
        <color theme="1"/>
        <rFont val="TH SarabunPSK"/>
        <family val="2"/>
      </rPr>
      <t> 3. ความสามารถในการแก้ปัญหา  </t>
    </r>
  </si>
  <si>
    <r>
      <t>          </t>
    </r>
    <r>
      <rPr>
        <b/>
        <sz val="16"/>
        <color theme="1"/>
        <rFont val="TH SarabunPSK"/>
        <family val="2"/>
      </rPr>
      <t>4. ความสามารถในการใช้ทักษะชีวิต</t>
    </r>
    <r>
      <rPr>
        <sz val="16"/>
        <color theme="1"/>
        <rFont val="TH SarabunPSK"/>
        <family val="2"/>
      </rPr>
      <t>         </t>
    </r>
  </si>
  <si>
    <r>
      <t>          </t>
    </r>
    <r>
      <rPr>
        <b/>
        <sz val="16"/>
        <color theme="1"/>
        <rFont val="TH SarabunPSK"/>
        <family val="2"/>
      </rPr>
      <t>5. ความสามารถในการใช้เทคโนโลยี    </t>
    </r>
    <r>
      <rPr>
        <sz val="16"/>
        <color theme="1"/>
        <rFont val="TH SarabunPSK"/>
        <family val="2"/>
      </rPr>
      <t>     </t>
    </r>
  </si>
  <si>
    <t>ชั้น ม.</t>
  </si>
  <si>
    <t>สรุปผลการประเมินรายด้าน</t>
  </si>
  <si>
    <t>ระดับ</t>
  </si>
  <si>
    <t>การสื่อสาร</t>
  </si>
  <si>
    <t>การคิด</t>
  </si>
  <si>
    <t>การแก้ปัญหา</t>
  </si>
  <si>
    <t>การใช้ทักษะชีวิต</t>
  </si>
  <si>
    <t>การใช้เทคโนโลยี</t>
  </si>
  <si>
    <t>3=ดีเยี่ยม</t>
  </si>
  <si>
    <t>2= ดี</t>
  </si>
  <si>
    <t>1=พอใช้/ผ่าน</t>
  </si>
  <si>
    <t>0=ไม่ผ่าน</t>
  </si>
  <si>
    <t>ผลการประเมินสมรรถนะหลัก 5 ประการ</t>
  </si>
  <si>
    <t>จำวนนักเรียน</t>
  </si>
  <si>
    <t xml:space="preserve">    ดีเยี่ยม</t>
  </si>
  <si>
    <t xml:space="preserve">    ดี</t>
  </si>
  <si>
    <t xml:space="preserve">    พอใช้</t>
  </si>
  <si>
    <t xml:space="preserve">    ปรับปรุง</t>
  </si>
  <si>
    <t>ส่งไฟล์ ที่ ระบบไฟล์วิชาการ ---&gt; งานทะเบียน(bookmark) ---&gt; ปีการศึกษา --&gt; ภาคเรียน ---&gt; ปลายภาค ---&gt; ส่ง Bookmark    หรือ 
https://drive.google.com/drive/folders/11Mljwt3SthsfILeGomS-0EOT79diApaw</t>
  </si>
  <si>
    <t>พิมพ์ใส่เล่ม ปพ.5  ดังนี้</t>
  </si>
  <si>
    <t>1. พิมพ์ Sheet  (student…) ใส่ต่อจาก อ่าน คิด วิเคราะห์ เขียน  (ใบสุดท้าย)</t>
  </si>
  <si>
    <t>2.</t>
  </si>
  <si>
    <t>3.</t>
  </si>
  <si>
    <t>4.</t>
  </si>
  <si>
    <t>5.</t>
  </si>
  <si>
    <t>6.</t>
  </si>
  <si>
    <t xml:space="preserve">ดาวโหลดรายชื่อนักเรียนที่ เวปไซด์วิชาการ     หรือ    https://www.rwps.ac.th/wichakan/  </t>
  </si>
  <si>
    <r>
      <t xml:space="preserve">บันทึก  โดยใช้ คำสั่ง แฟ้ม/บันทึกเป็น  ตั้งชื่อ ไฟล์  </t>
    </r>
    <r>
      <rPr>
        <b/>
        <sz val="16"/>
        <color rgb="FFFF0000"/>
        <rFont val="Angsana New"/>
        <family val="1"/>
      </rPr>
      <t>รหัส Book markครู_รหัสวิชา</t>
    </r>
    <r>
      <rPr>
        <sz val="16"/>
        <color theme="1"/>
        <rFont val="Angsana New"/>
        <family val="1"/>
      </rPr>
      <t xml:space="preserve">    ( ตัวอย่าง  </t>
    </r>
    <r>
      <rPr>
        <b/>
        <sz val="16"/>
        <color rgb="FFFF0000"/>
        <rFont val="Angsana New"/>
        <family val="1"/>
      </rPr>
      <t>T739_ว30295</t>
    </r>
    <r>
      <rPr>
        <sz val="16"/>
        <color theme="1"/>
        <rFont val="Angsana New"/>
        <family val="1"/>
      </rPr>
      <t xml:space="preserve"> )</t>
    </r>
  </si>
  <si>
    <t xml:space="preserve">           ดีเยี่ยม               -  พฤติกรรมที่ปฏิบัติชัดเจนและสม่ำเสมอ   ให้     3 คะแนน</t>
  </si>
  <si>
    <t xml:space="preserve">           พอใช้/ผ่าน          -  พฤติกรรมที่ปฏิบัติชัดเจนและสม่ำเสมอ    ให้    1 คะแนน</t>
  </si>
  <si>
    <r>
      <t xml:space="preserve">กรอกระดับคุณภาพ </t>
    </r>
    <r>
      <rPr>
        <b/>
        <sz val="16"/>
        <color rgb="FFFF0000"/>
        <rFont val="Angsana New"/>
        <family val="1"/>
      </rPr>
      <t>0-3</t>
    </r>
    <r>
      <rPr>
        <sz val="16"/>
        <color theme="1"/>
        <rFont val="Angsana New"/>
        <family val="1"/>
      </rPr>
      <t xml:space="preserve">  (0 = ปรับปรุง,    1 = พอใช้,    2 = ดี,    3 = ดีเยี่ยม)  ในช่องตัวชี้วัด ของนักเรียนแต่ละคน โปรแกรมจะประมวลผลระดับคุณภาพให้เอง </t>
    </r>
  </si>
  <si>
    <t xml:space="preserve">2. พิมพ์ใบสรุป (sum.....) ต่อจากปกหน้า </t>
  </si>
  <si>
    <t xml:space="preserve">           ดี                     -  พฤติกรรมที่ปฏิบัติชัดเจนและบ่อยครั้ง    ให้     2 คะแนน</t>
  </si>
  <si>
    <t xml:space="preserve">           ปรับปรุง             -  ไม่เคยปบัติพฤติกรรม                       ให้     0 คะแนน</t>
  </si>
  <si>
    <t xml:space="preserve">    เกณฑ์การให้คะแนนระดับคุณภาพ</t>
  </si>
  <si>
    <t>04617</t>
  </si>
  <si>
    <t>เด็กชายไชวัฒน์    คุ้มเณร</t>
  </si>
  <si>
    <t>04618</t>
  </si>
  <si>
    <t>เด็กชายณัฏฐวี    คำมัน</t>
  </si>
  <si>
    <t>04619</t>
  </si>
  <si>
    <t>เด็กชายณัฐวัฒน์    นารอด</t>
  </si>
  <si>
    <t>04620</t>
  </si>
  <si>
    <t>เด็กชายธิติวุฒิ    ลักษณะ</t>
  </si>
  <si>
    <t>04621</t>
  </si>
  <si>
    <t>เด็กชายนัทธพงศ์    แสงโห้</t>
  </si>
  <si>
    <t>04622</t>
  </si>
  <si>
    <t>เด็กชายปกป้อง    ฟักขาว</t>
  </si>
  <si>
    <t>04623</t>
  </si>
  <si>
    <t>เด็กชายภธนพล    ไม้เกตุ</t>
  </si>
  <si>
    <t>04624</t>
  </si>
  <si>
    <t>เด็กชายศิรภัทร    อินทพงษ์</t>
  </si>
  <si>
    <t>04626</t>
  </si>
  <si>
    <t>เด็กชายอชิตะ    มณีเขียว</t>
  </si>
  <si>
    <t>04627</t>
  </si>
  <si>
    <t>เด็กชายอธิศักดิ์    จีนเพชร</t>
  </si>
  <si>
    <t>04644</t>
  </si>
  <si>
    <t>เด็กชายอัมรินทร์    บัวเป็ง</t>
  </si>
  <si>
    <t>05122</t>
  </si>
  <si>
    <t>เด็กชายพิชญะ    สระเกตุ</t>
  </si>
  <si>
    <t>04628</t>
  </si>
  <si>
    <t>เด็กหญิงกำไรทอง    เจือจันทร์</t>
  </si>
  <si>
    <t>04629</t>
  </si>
  <si>
    <t>เด็กหญิงเกศแก้ว    ปองคำ</t>
  </si>
  <si>
    <t>04630</t>
  </si>
  <si>
    <t>เด็กหญิงจันทร์จิรา    นาหนองตูม</t>
  </si>
  <si>
    <t>04631</t>
  </si>
  <si>
    <t>เด็กหญิงชลลดา    รักพ่วง</t>
  </si>
  <si>
    <t>04632</t>
  </si>
  <si>
    <t>เด็กหญิงทิฆัมพร    เกตุมี</t>
  </si>
  <si>
    <t>04634</t>
  </si>
  <si>
    <t>เด็กหญิงพิมลรัตน์    ดูเรืองรัมย์</t>
  </si>
  <si>
    <t>04635</t>
  </si>
  <si>
    <t>เด็กหญิงเพ็ญพิชชา    ชาญพิมาย</t>
  </si>
  <si>
    <t>04636</t>
  </si>
  <si>
    <t>เด็กหญิงวรรณภา    ปิ่นมณี</t>
  </si>
  <si>
    <t>04637</t>
  </si>
  <si>
    <t>เด็กหญิงสิริกาญจน์    เอี่ยมพงษ์</t>
  </si>
  <si>
    <t>04638</t>
  </si>
  <si>
    <t>เด็กหญิงสิริยากร    กนกนาค</t>
  </si>
  <si>
    <t>04640</t>
  </si>
  <si>
    <t>เด็กหญิงหทัยชนก    จีนเพชร</t>
  </si>
  <si>
    <t>04641</t>
  </si>
  <si>
    <t>เด็กหญิงอรพรรณ    จิตตินันท์</t>
  </si>
  <si>
    <t>04642</t>
  </si>
  <si>
    <t>เด็กหญิงอรัญญา    อ่อนขำ</t>
  </si>
  <si>
    <t>04643</t>
  </si>
  <si>
    <t>เด็กหญิงอริสรา    โตกำแหง</t>
  </si>
  <si>
    <t>04785</t>
  </si>
  <si>
    <t>เด็กหญิงจีรนันท์    จีนเพชร</t>
  </si>
  <si>
    <t>04648</t>
  </si>
  <si>
    <t>เด็กชายชัชวาลย์    ศิรินาค</t>
  </si>
  <si>
    <t>04649</t>
  </si>
  <si>
    <t>เด็กชายณัฐพล    ถมยา</t>
  </si>
  <si>
    <t>04650</t>
  </si>
  <si>
    <t>เด็กชายธณชัย    ราชบุตร</t>
  </si>
  <si>
    <t>04651</t>
  </si>
  <si>
    <t>เด็กชายนนท์ปวิธ    มาวัน</t>
  </si>
  <si>
    <t>04652</t>
  </si>
  <si>
    <t>เด็กชายปรวัฒน์    สมอนาค</t>
  </si>
  <si>
    <t>04653</t>
  </si>
  <si>
    <t>เด็กชายพงศกร    นารอด</t>
  </si>
  <si>
    <t>04655</t>
  </si>
  <si>
    <t>เด็กชายภัทรพล    สระเกตุ</t>
  </si>
  <si>
    <t>04657</t>
  </si>
  <si>
    <t>เด็กชายศิริพร    พลอาชา</t>
  </si>
  <si>
    <t>04705</t>
  </si>
  <si>
    <t>เด็กชายชนัทธา    นารอด</t>
  </si>
  <si>
    <t>04732</t>
  </si>
  <si>
    <t>เด็กชายณัฐนันท์    แจ่มหม้อ</t>
  </si>
  <si>
    <t>04661</t>
  </si>
  <si>
    <t>เด็กหญิงกัลญาวัล    ปิ่นมณี</t>
  </si>
  <si>
    <t>04662</t>
  </si>
  <si>
    <t>เด็กหญิงจิราพัชร    วันชัย</t>
  </si>
  <si>
    <t>04663</t>
  </si>
  <si>
    <t>เด็กหญิงจุฑามาศ    แสงหิรัญ</t>
  </si>
  <si>
    <t>04664</t>
  </si>
  <si>
    <t>เด็กหญิงชนานันท์    พัดพ่วง</t>
  </si>
  <si>
    <t>04666</t>
  </si>
  <si>
    <t>เด็กหญิงปวีณา    ชื่นทิม</t>
  </si>
  <si>
    <t>04668</t>
  </si>
  <si>
    <t>เด็กหญิงพัชราวดี    พงษ์มาก</t>
  </si>
  <si>
    <t>04670</t>
  </si>
  <si>
    <t>เด็กหญิงวรรณเพ็ญ    พรมเดื่อ</t>
  </si>
  <si>
    <t>04672</t>
  </si>
  <si>
    <t>เด็กหญิงสุวรรณา    แก้วมณี</t>
  </si>
  <si>
    <t>04673</t>
  </si>
  <si>
    <t>เด็กหญิงอัจฉราพร    เสนีพล</t>
  </si>
  <si>
    <t>04956</t>
  </si>
  <si>
    <t>เด็กหญิงม่านฟ้า    แสงเมล์</t>
  </si>
  <si>
    <t>05120</t>
  </si>
  <si>
    <t>เด็กหญิงบุตรศรินทร์    ปินมูลทราย</t>
  </si>
  <si>
    <t>04676</t>
  </si>
  <si>
    <t>เด็กชายจิรายุ    ผึ้งวงค์เขียน</t>
  </si>
  <si>
    <t>04677</t>
  </si>
  <si>
    <t>เด็กชายโชติวันชัย    เสือด้วง</t>
  </si>
  <si>
    <t>04681</t>
  </si>
  <si>
    <t>เด็กชายปรัชญา    จันพุฒ</t>
  </si>
  <si>
    <t>04682</t>
  </si>
  <si>
    <t>เด็กชายพงศกร    เจือจันทร์</t>
  </si>
  <si>
    <t>04683</t>
  </si>
  <si>
    <t>เด็กชายพิชิตพร    พิมพา</t>
  </si>
  <si>
    <t>04684</t>
  </si>
  <si>
    <t>เด็กชายภูริวัฒน์    อาจหาญ</t>
  </si>
  <si>
    <t>04685</t>
  </si>
  <si>
    <t>เด็กชายวิศรุต    สิทธิ</t>
  </si>
  <si>
    <t>04686</t>
  </si>
  <si>
    <t>เด็กชายสุธากร    แร่ทอง</t>
  </si>
  <si>
    <t>04687</t>
  </si>
  <si>
    <t>เด็กชายอนุศิษฐ์    คุ้มวงษ์</t>
  </si>
  <si>
    <t>04688</t>
  </si>
  <si>
    <t>เด็กชายอภิรักษ์    อิ่มวงษ์</t>
  </si>
  <si>
    <t>04689</t>
  </si>
  <si>
    <t>เด็กหญิงกรวีร์    คำชู</t>
  </si>
  <si>
    <t>04690</t>
  </si>
  <si>
    <t>เด็กหญิงคันธารัตน์    แซ่หลิม</t>
  </si>
  <si>
    <t>04692</t>
  </si>
  <si>
    <t>เด็กหญิงชญานิศ    รอไธสง</t>
  </si>
  <si>
    <t>04693</t>
  </si>
  <si>
    <t>เด็กหญิงชุติกาญจน์    พวงทอง</t>
  </si>
  <si>
    <t>04694</t>
  </si>
  <si>
    <t>เด็กหญิงปริศนา    สุรินทร์</t>
  </si>
  <si>
    <t>04695</t>
  </si>
  <si>
    <t>เด็กหญิงปิยฉัตร    หมอนคุด</t>
  </si>
  <si>
    <t>04696</t>
  </si>
  <si>
    <t>เด็กหญิงพัชราภรณ์    รอดเพชร</t>
  </si>
  <si>
    <t>04697</t>
  </si>
  <si>
    <t>เด็กหญิงพิชชญา    จูมาศ</t>
  </si>
  <si>
    <t>04698</t>
  </si>
  <si>
    <t>เด็กหญิงรุจรี    อนงค์นอก</t>
  </si>
  <si>
    <t>04700</t>
  </si>
  <si>
    <t>เด็กหญิงศุภาพิชญ์    นิละเดช</t>
  </si>
  <si>
    <t>04701</t>
  </si>
  <si>
    <t>เด็กหญิงอรณิชา    ทิพมนต์</t>
  </si>
  <si>
    <t>04702</t>
  </si>
  <si>
    <t>เด็กหญิงอำพร    ข้อหล้า</t>
  </si>
  <si>
    <t>04975</t>
  </si>
  <si>
    <t>เด็กหญิงดลฤทัย    พนัส</t>
  </si>
  <si>
    <t>เด็กชายฐานพัฒน์    มั่นประสงค์</t>
  </si>
  <si>
    <t>เด็กชายปฏิภาน    มณีเขียว</t>
  </si>
  <si>
    <t>เด็กชายปริวัฒน์    มั่นใจ</t>
  </si>
  <si>
    <t>เด็กชายพงศ์พิสิฏฐ์    วันนา</t>
  </si>
  <si>
    <t>เด็กชายรัฐสาตร์    พลดงนอก</t>
  </si>
  <si>
    <t>เด็กชายวีรภัทร    พลพรม</t>
  </si>
  <si>
    <t>เด็กชายอทิกรณ์    พิเวิดรัมย์</t>
  </si>
  <si>
    <t>นายอัทระชัย    แพงมี</t>
  </si>
  <si>
    <t>นายสมพร    นามผาน</t>
  </si>
  <si>
    <t>เด็กหญิงกฤติยาภรณ์    คุ้มเณร</t>
  </si>
  <si>
    <t>เด็กหญิงจิรัชญา    บุญมี</t>
  </si>
  <si>
    <t>นางสาวจีรนันท์    ตั้งใจ</t>
  </si>
  <si>
    <t>เด็กหญิงชนากานต์    ใจเอี่ยม</t>
  </si>
  <si>
    <t>เด็กหญิงญนันทิดา    สระแก้ว</t>
  </si>
  <si>
    <t>นางสาวปรีญนันท์    จันทพัฒน์</t>
  </si>
  <si>
    <t>เด็กหญิงพศิกา    จีนเพชร</t>
  </si>
  <si>
    <t>เด็กหญิงพิยะดา    เมฆี</t>
  </si>
  <si>
    <t>เด็กหญิงวรกาญจน์    สุขเปล่ง</t>
  </si>
  <si>
    <t>เด็กหญิงวันย์ทิพา    ระถาพล</t>
  </si>
  <si>
    <t>เด็กหญิงสุพัดตรา    เกตุแก้ว</t>
  </si>
  <si>
    <t>เด็กหญิงอวิกา    พลายมี</t>
  </si>
  <si>
    <t>เด็กหญิงไอริณ    ศิริพล</t>
  </si>
  <si>
    <t>นางสาววรัญญา    ดีมาก</t>
  </si>
  <si>
    <t>04706</t>
  </si>
  <si>
    <t>รหัสวิชา...............ชั้นมัธยมศึกษาปีที่ 3 ห้อง 1 ปีการศึกษา............ภาคเรียนที่............</t>
  </si>
  <si>
    <t>รหัสวิชา................. ชั้นมัธยมศึกษาปีที่ 3 ห้อง 1 ปีการศึกษา...........ภาคเรียนที่...........</t>
  </si>
  <si>
    <t>รหัสวิชา...............ชั้นมัธยมศึกษาปีที่ 3 ห้อง 2 ปีการศึกษา............ภาคเรียนที่............</t>
  </si>
  <si>
    <t>รหัสวิชา................. ชั้นมัธยมศึกษาปีที่ 3 ห้อง 2 ปีการศึกษา...........ภาคเรียนที่...........</t>
  </si>
  <si>
    <t>รหัสวิชา...............ชั้นมัธยมศึกษาปีที่ 3 ห้อง 3 ปีการศึกษา............ภาคเรียนที่............</t>
  </si>
  <si>
    <t>รหัสวิชา................. ชั้นมัธยมศึกษาปีที่ 3 ห้อง 4 ปีการศึกษา...........ภาคเรียนที่...........</t>
  </si>
  <si>
    <t>รหัสวิชา................. ชั้นมัธยมศึกษาปีที่ 3 ห้อง 3 ปีการศึกษา...........ภาคเรียนที่...........</t>
  </si>
  <si>
    <t>รหัสวิชา...............ชั้นมัธยมศึกษาปีที่ 3 ห้อง 4 ปีการศึกษา............ภาคเรียนที่............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</si>
</sst>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name val="Calibri"/>
      <family val="2"/>
    </font>
    <font>
      <sz val="14"/>
      <color rgb="FF000000"/>
      <name val="TH SarabunPSK"/>
      <family val="2"/>
    </font>
    <font>
      <b/>
      <sz val="16"/>
      <color theme="1"/>
      <name val="TH Sarabun PSK"/>
    </font>
    <font>
      <sz val="16"/>
      <color theme="1"/>
      <name val="TH Sarabun PSK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theme="1"/>
      <name val="Angsana New"/>
      <family val="1"/>
    </font>
    <font>
      <sz val="16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6"/>
      <color rgb="FFFF0000"/>
      <name val="Angsana New"/>
      <family val="1"/>
    </font>
    <font>
      <b/>
      <sz val="20"/>
      <color theme="1"/>
      <name val="TH SarabunPSK"/>
      <family val="2"/>
    </font>
    <font>
      <sz val="16"/>
      <color theme="1"/>
      <name val="CordiaUPC"/>
      <family val="2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TH Sarabun PSK"/>
      <charset val="222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5" fillId="0" borderId="0" xfId="0" applyFont="1" applyAlignment="1">
      <alignment horizontal="center" vertical="center" wrapText="1"/>
    </xf>
    <xf numFmtId="0" fontId="11" fillId="0" borderId="0" xfId="0" applyFont="1"/>
    <xf numFmtId="0" fontId="10" fillId="0" borderId="0" xfId="0" applyFont="1"/>
    <xf numFmtId="0" fontId="9" fillId="0" borderId="0" xfId="0" applyFont="1" applyAlignment="1">
      <alignment horizontal="center"/>
    </xf>
    <xf numFmtId="0" fontId="14" fillId="4" borderId="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1" fillId="0" borderId="0" xfId="0" quotePrefix="1" applyFont="1" applyAlignment="1">
      <alignment horizontal="center"/>
    </xf>
    <xf numFmtId="49" fontId="11" fillId="0" borderId="0" xfId="0" quotePrefix="1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/>
    <xf numFmtId="0" fontId="1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0" fillId="0" borderId="0" xfId="0" applyProtection="1"/>
    <xf numFmtId="0" fontId="2" fillId="0" borderId="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top" wrapText="1" readingOrder="1"/>
    </xf>
    <xf numFmtId="0" fontId="2" fillId="3" borderId="4" xfId="0" applyFont="1" applyFill="1" applyBorder="1" applyAlignment="1" applyProtection="1">
      <alignment horizontal="center"/>
    </xf>
    <xf numFmtId="0" fontId="15" fillId="0" borderId="0" xfId="0" applyFont="1" applyProtection="1"/>
    <xf numFmtId="0" fontId="2" fillId="0" borderId="6" xfId="0" applyFont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top" wrapText="1" readingOrder="1"/>
    </xf>
    <xf numFmtId="0" fontId="2" fillId="3" borderId="2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textRotation="90" wrapText="1"/>
    </xf>
    <xf numFmtId="1" fontId="1" fillId="2" borderId="6" xfId="0" applyNumberFormat="1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/>
    </xf>
    <xf numFmtId="0" fontId="8" fillId="0" borderId="5" xfId="0" applyFont="1" applyBorder="1" applyAlignme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2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7" fillId="0" borderId="0" xfId="0" applyFont="1" applyProtection="1"/>
    <xf numFmtId="49" fontId="8" fillId="0" borderId="0" xfId="0" applyNumberFormat="1" applyFont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2" fontId="8" fillId="0" borderId="0" xfId="0" applyNumberFormat="1" applyFont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/>
    </xf>
    <xf numFmtId="49" fontId="7" fillId="0" borderId="6" xfId="0" applyNumberFormat="1" applyFont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2" fontId="8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/>
    <xf numFmtId="49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2" fontId="8" fillId="0" borderId="0" xfId="0" applyNumberFormat="1" applyFont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49" fontId="7" fillId="0" borderId="6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49" fontId="11" fillId="0" borderId="0" xfId="0" quotePrefix="1" applyNumberFormat="1" applyFont="1" applyAlignment="1">
      <alignment horizontal="center" vertical="top"/>
    </xf>
    <xf numFmtId="49" fontId="11" fillId="0" borderId="0" xfId="0" applyNumberFormat="1" applyFont="1" applyAlignment="1">
      <alignment horizont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12" xfId="0" applyFont="1" applyBorder="1" applyAlignment="1">
      <alignment horizontal="justify" vertical="center"/>
    </xf>
    <xf numFmtId="0" fontId="8" fillId="0" borderId="13" xfId="0" applyFont="1" applyBorder="1" applyAlignment="1">
      <alignment horizontal="justify" vertical="center"/>
    </xf>
    <xf numFmtId="0" fontId="13" fillId="0" borderId="11" xfId="0" applyFont="1" applyBorder="1" applyAlignment="1">
      <alignment horizontal="justify" vertical="center"/>
    </xf>
    <xf numFmtId="0" fontId="8" fillId="0" borderId="6" xfId="0" applyFont="1" applyBorder="1" applyAlignment="1" applyProtection="1">
      <alignment horizontal="center"/>
    </xf>
    <xf numFmtId="0" fontId="8" fillId="0" borderId="0" xfId="0" applyFont="1" applyAlignment="1" applyProtection="1">
      <alignment horizontal="center" vertical="center"/>
    </xf>
    <xf numFmtId="0" fontId="7" fillId="0" borderId="0" xfId="0" applyFont="1" applyProtection="1"/>
    <xf numFmtId="2" fontId="8" fillId="0" borderId="0" xfId="0" applyNumberFormat="1" applyFont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 vertical="top" wrapText="1" readingOrder="1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vertical="center"/>
    </xf>
    <xf numFmtId="0" fontId="2" fillId="0" borderId="6" xfId="0" applyFont="1" applyBorder="1" applyAlignment="1">
      <alignment vertical="center"/>
    </xf>
    <xf numFmtId="49" fontId="2" fillId="0" borderId="6" xfId="0" applyNumberFormat="1" applyFont="1" applyBorder="1" applyAlignment="1" applyProtection="1">
      <alignment vertical="center"/>
    </xf>
    <xf numFmtId="0" fontId="11" fillId="0" borderId="0" xfId="0" applyFont="1" applyAlignment="1">
      <alignment horizontal="left"/>
    </xf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" fillId="0" borderId="5" xfId="0" applyFont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/>
    </xf>
    <xf numFmtId="0" fontId="3" fillId="0" borderId="6" xfId="0" applyFont="1" applyBorder="1" applyProtection="1"/>
    <xf numFmtId="0" fontId="1" fillId="2" borderId="6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 shrinkToFit="1"/>
    </xf>
    <xf numFmtId="0" fontId="8" fillId="0" borderId="5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center"/>
    </xf>
    <xf numFmtId="0" fontId="7" fillId="0" borderId="0" xfId="0" applyFont="1" applyProtection="1"/>
    <xf numFmtId="2" fontId="8" fillId="0" borderId="0" xfId="0" applyNumberFormat="1" applyFont="1" applyAlignment="1" applyProtection="1">
      <alignment horizontal="center" vertical="center"/>
    </xf>
    <xf numFmtId="0" fontId="7" fillId="0" borderId="0" xfId="0" applyFont="1" applyAlignment="1" applyProtection="1">
      <alignment horizontal="center"/>
    </xf>
    <xf numFmtId="0" fontId="8" fillId="0" borderId="6" xfId="0" applyFont="1" applyBorder="1" applyAlignment="1" applyProtection="1">
      <alignment horizontal="center" vertical="center"/>
    </xf>
    <xf numFmtId="2" fontId="7" fillId="0" borderId="6" xfId="0" applyNumberFormat="1" applyFont="1" applyBorder="1" applyAlignment="1" applyProtection="1">
      <alignment horizontal="center"/>
    </xf>
    <xf numFmtId="0" fontId="8" fillId="0" borderId="6" xfId="0" applyFont="1" applyBorder="1" applyAlignment="1" applyProtection="1">
      <alignment horizontal="center"/>
    </xf>
    <xf numFmtId="1" fontId="8" fillId="0" borderId="6" xfId="0" applyNumberFormat="1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1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/>
    <xf numFmtId="2" fontId="8" fillId="0" borderId="0" xfId="0" applyNumberFormat="1" applyFont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2" fontId="7" fillId="0" borderId="6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2"/>
  <sheetViews>
    <sheetView zoomScale="160" zoomScaleNormal="160" workbookViewId="0">
      <selection activeCell="N10" sqref="N10"/>
    </sheetView>
  </sheetViews>
  <sheetFormatPr defaultColWidth="14.42578125" defaultRowHeight="21"/>
  <cols>
    <col min="1" max="1" width="5.5703125" style="10" customWidth="1"/>
    <col min="2" max="26" width="8.7109375" style="3" customWidth="1"/>
    <col min="27" max="16384" width="14.42578125" style="3"/>
  </cols>
  <sheetData>
    <row r="1" spans="1:19" ht="23.25">
      <c r="A1" s="81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2"/>
      <c r="S1" s="2"/>
    </row>
    <row r="2" spans="1:19" ht="23.25">
      <c r="A2" s="4"/>
      <c r="B2" s="82" t="s">
        <v>1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</row>
    <row r="3" spans="1:19" ht="23.25">
      <c r="A3" s="8" t="s">
        <v>2</v>
      </c>
      <c r="B3" s="79" t="s">
        <v>82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</row>
    <row r="4" spans="1:19" ht="23.25">
      <c r="A4" s="9" t="s">
        <v>77</v>
      </c>
      <c r="B4" s="79" t="s">
        <v>86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</row>
    <row r="5" spans="1:19" ht="23.25">
      <c r="A5" s="9" t="s">
        <v>78</v>
      </c>
      <c r="B5" s="79" t="s">
        <v>3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</row>
    <row r="6" spans="1:19" ht="23.25">
      <c r="A6" s="9" t="s">
        <v>79</v>
      </c>
      <c r="B6" s="79" t="s">
        <v>83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</row>
    <row r="7" spans="1:19" ht="51.75" customHeight="1">
      <c r="A7" s="62" t="s">
        <v>80</v>
      </c>
      <c r="B7" s="83" t="s">
        <v>74</v>
      </c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</row>
    <row r="8" spans="1:19" ht="23.25">
      <c r="A8" s="9" t="s">
        <v>81</v>
      </c>
      <c r="B8" s="79" t="s">
        <v>75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</row>
    <row r="9" spans="1:19" ht="23.25">
      <c r="A9" s="63"/>
      <c r="B9" s="2" t="s">
        <v>76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23.25">
      <c r="A10" s="63"/>
      <c r="B10" s="2" t="s">
        <v>87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3.25">
      <c r="A11" s="7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23.25">
      <c r="A12" s="7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23.25">
      <c r="A13" s="7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23.25">
      <c r="A14" s="7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23.25">
      <c r="A15" s="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23.25">
      <c r="A16" s="7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23.25">
      <c r="A17" s="7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23.25">
      <c r="A18" s="7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23.25">
      <c r="A19" s="7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23.25">
      <c r="A20" s="7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23.25">
      <c r="A21" s="7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23.25">
      <c r="A22" s="7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23.25">
      <c r="A23" s="7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23.25">
      <c r="A24" s="7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23.25">
      <c r="A25" s="7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23.25">
      <c r="A26" s="7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23.25">
      <c r="A27" s="7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23.25">
      <c r="A28" s="7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23.25">
      <c r="A29" s="7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23.25">
      <c r="A30" s="7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23.25">
      <c r="A31" s="7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23.25">
      <c r="A32" s="7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23.25">
      <c r="A33" s="7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23.25">
      <c r="A34" s="7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23.25">
      <c r="A35" s="7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23.25">
      <c r="A36" s="7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23.25">
      <c r="A37" s="7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23.25">
      <c r="A38" s="7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23.25">
      <c r="A39" s="7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23.25">
      <c r="A40" s="7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23.25">
      <c r="A41" s="7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23.25">
      <c r="A42" s="7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23.25">
      <c r="A43" s="7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23.25">
      <c r="A44" s="7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23.25">
      <c r="A45" s="7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23.25">
      <c r="A46" s="7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23.25">
      <c r="A47" s="7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23.25">
      <c r="A48" s="7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23.25">
      <c r="A49" s="7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23.25">
      <c r="A50" s="7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23.25">
      <c r="A51" s="7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23.25">
      <c r="A52" s="7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23.25">
      <c r="A53" s="7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23.25">
      <c r="A54" s="7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23.25">
      <c r="A55" s="7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23.25">
      <c r="A56" s="7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23.25">
      <c r="A57" s="7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23.25">
      <c r="A58" s="7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23.25">
      <c r="A59" s="7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23.25">
      <c r="A60" s="7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23.25">
      <c r="A61" s="7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23.25">
      <c r="A62" s="7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23.25">
      <c r="A63" s="7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23.25">
      <c r="A64" s="7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23.25">
      <c r="A65" s="7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23.25">
      <c r="A66" s="7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23.25">
      <c r="A67" s="7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23.25">
      <c r="A68" s="7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23.25">
      <c r="A69" s="7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23.25">
      <c r="A70" s="7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23.25">
      <c r="A71" s="7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23.25">
      <c r="A72" s="7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23.25">
      <c r="A73" s="7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23.25">
      <c r="A74" s="7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23.25">
      <c r="A75" s="7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23.25">
      <c r="A76" s="7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23.25">
      <c r="A77" s="7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23.25">
      <c r="A78" s="7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23.25">
      <c r="A79" s="7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23.25">
      <c r="A80" s="7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23.25">
      <c r="A81" s="7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23.25">
      <c r="A82" s="7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23.25">
      <c r="A83" s="7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23.25">
      <c r="A84" s="7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23.25">
      <c r="A85" s="7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23.25">
      <c r="A86" s="7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23.25">
      <c r="A87" s="7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23.25">
      <c r="A88" s="7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23.25">
      <c r="A89" s="7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23.25">
      <c r="A90" s="7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23.25">
      <c r="A91" s="7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23.25">
      <c r="A92" s="7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23.25">
      <c r="A93" s="7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23.25">
      <c r="A94" s="7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23.25">
      <c r="A95" s="7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23.25">
      <c r="A96" s="7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23.25">
      <c r="A97" s="7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23.25">
      <c r="A98" s="7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23.25">
      <c r="A99" s="7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23.25">
      <c r="A100" s="7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23.25">
      <c r="A101" s="7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23.25">
      <c r="A102" s="7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23.25">
      <c r="A103" s="7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23.25">
      <c r="A104" s="7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23.25">
      <c r="A105" s="7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23.25">
      <c r="A106" s="7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23.25">
      <c r="A107" s="7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23.25">
      <c r="A108" s="7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23.25">
      <c r="A109" s="7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23.25">
      <c r="A110" s="7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23.25">
      <c r="A111" s="7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23.25">
      <c r="A112" s="7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23.25">
      <c r="A113" s="7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23.25">
      <c r="A114" s="7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23.25">
      <c r="A115" s="7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23.25">
      <c r="A116" s="7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23.25">
      <c r="A117" s="7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23.25">
      <c r="A118" s="7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23.25">
      <c r="A119" s="7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23.25">
      <c r="A120" s="7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23.25">
      <c r="A121" s="7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23.25">
      <c r="A122" s="7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23.25">
      <c r="A123" s="7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23.25">
      <c r="A124" s="7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23.25">
      <c r="A125" s="7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23.25">
      <c r="A126" s="7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23.25">
      <c r="A127" s="7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23.25">
      <c r="A128" s="7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23.25">
      <c r="A129" s="7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23.25">
      <c r="A130" s="7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23.25">
      <c r="A131" s="7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23.25">
      <c r="A132" s="7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23.25">
      <c r="A133" s="7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23.25">
      <c r="A134" s="7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23.25">
      <c r="A135" s="7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23.25">
      <c r="A136" s="7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23.25">
      <c r="A137" s="7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23.25">
      <c r="A138" s="7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23.25">
      <c r="A139" s="7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23.25">
      <c r="A140" s="7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23.25">
      <c r="A141" s="7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23.25">
      <c r="A142" s="7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23.25">
      <c r="A143" s="7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23.25">
      <c r="A144" s="7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23.25">
      <c r="A145" s="7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23.25">
      <c r="A146" s="7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23.25">
      <c r="A147" s="7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23.25">
      <c r="A148" s="7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23.25">
      <c r="A149" s="7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23.25">
      <c r="A150" s="7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23.25">
      <c r="A151" s="7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23.25">
      <c r="A152" s="7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</sheetData>
  <mergeCells count="8">
    <mergeCell ref="B8:S8"/>
    <mergeCell ref="A1:Q1"/>
    <mergeCell ref="B2:S2"/>
    <mergeCell ref="B3:S3"/>
    <mergeCell ref="B4:S4"/>
    <mergeCell ref="B5:S5"/>
    <mergeCell ref="B6:S6"/>
    <mergeCell ref="B7:S7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5B2EB-44C7-48AF-AC19-36A44C39485B}">
  <dimension ref="A1:AC18"/>
  <sheetViews>
    <sheetView tabSelected="1" workbookViewId="0">
      <selection activeCell="A2" sqref="A2:K2"/>
    </sheetView>
  </sheetViews>
  <sheetFormatPr defaultRowHeight="21"/>
  <cols>
    <col min="1" max="1" width="12.85546875" style="71" customWidth="1"/>
    <col min="2" max="11" width="7.42578125" style="71" customWidth="1"/>
    <col min="12" max="16384" width="9.140625" style="71"/>
  </cols>
  <sheetData>
    <row r="1" spans="1:29">
      <c r="A1" s="90" t="s">
        <v>262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36"/>
    </row>
    <row r="2" spans="1:29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</row>
    <row r="4" spans="1:29">
      <c r="A4" s="99" t="s">
        <v>57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70"/>
      <c r="M4" s="38"/>
      <c r="N4" s="38"/>
      <c r="O4" s="38"/>
      <c r="P4" s="38"/>
      <c r="Q4" s="38"/>
      <c r="R4" s="38"/>
      <c r="S4" s="38"/>
      <c r="T4" s="38"/>
      <c r="U4" s="38"/>
      <c r="V4" s="38"/>
      <c r="W4" s="70"/>
      <c r="X4" s="38"/>
      <c r="Y4" s="38"/>
      <c r="Z4" s="38"/>
      <c r="AA4" s="38"/>
      <c r="AB4" s="38"/>
      <c r="AC4" s="70"/>
    </row>
    <row r="5" spans="1:29">
      <c r="A5" s="73" t="s">
        <v>58</v>
      </c>
      <c r="B5" s="98" t="s">
        <v>59</v>
      </c>
      <c r="C5" s="98"/>
      <c r="D5" s="95" t="s">
        <v>60</v>
      </c>
      <c r="E5" s="95"/>
      <c r="F5" s="95" t="s">
        <v>61</v>
      </c>
      <c r="G5" s="95"/>
      <c r="H5" s="95" t="s">
        <v>62</v>
      </c>
      <c r="I5" s="95"/>
      <c r="J5" s="95" t="s">
        <v>63</v>
      </c>
      <c r="K5" s="95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9">
      <c r="A6" s="47" t="s">
        <v>70</v>
      </c>
      <c r="B6" s="48">
        <f>COUNTIF('student m.3.4'!$F$5:$F$27,3)</f>
        <v>0</v>
      </c>
      <c r="C6" s="48" t="s">
        <v>15</v>
      </c>
      <c r="D6" s="48">
        <f>COUNTIF('student m.3.4'!$G$5:$G$27,3)</f>
        <v>0</v>
      </c>
      <c r="E6" s="48" t="s">
        <v>15</v>
      </c>
      <c r="F6" s="48">
        <f>COUNTIF('student m.3.4'!$H$5:$H$27,3)</f>
        <v>0</v>
      </c>
      <c r="G6" s="48" t="s">
        <v>15</v>
      </c>
      <c r="H6" s="48">
        <f>COUNTIF('student m.3.4'!$I$5:$I$27,3)</f>
        <v>0</v>
      </c>
      <c r="I6" s="48" t="s">
        <v>15</v>
      </c>
      <c r="J6" s="48">
        <f>COUNTIF('student m.3.4'!$J$5:$J$27,3)</f>
        <v>0</v>
      </c>
      <c r="K6" s="48" t="s">
        <v>15</v>
      </c>
      <c r="L6" s="40"/>
      <c r="M6" s="91"/>
      <c r="N6" s="92"/>
      <c r="O6" s="43"/>
      <c r="P6" s="91"/>
      <c r="Q6" s="92"/>
      <c r="R6" s="39"/>
      <c r="S6" s="91"/>
      <c r="T6" s="92"/>
      <c r="U6" s="70"/>
      <c r="V6" s="93"/>
      <c r="W6" s="92"/>
    </row>
    <row r="7" spans="1:29">
      <c r="A7" s="47" t="s">
        <v>71</v>
      </c>
      <c r="B7" s="48">
        <f>COUNTIF('student m.3.4'!$F$5:$F$27,2)</f>
        <v>0</v>
      </c>
      <c r="C7" s="48" t="s">
        <v>15</v>
      </c>
      <c r="D7" s="48">
        <f>COUNTIF('student m.3.4'!$G$5:$G$27,2)</f>
        <v>0</v>
      </c>
      <c r="E7" s="48" t="s">
        <v>15</v>
      </c>
      <c r="F7" s="48">
        <f>COUNTIF('student m.3.4'!$H$5:$H$27,2)</f>
        <v>0</v>
      </c>
      <c r="G7" s="48" t="s">
        <v>15</v>
      </c>
      <c r="H7" s="48">
        <f>COUNTIF('student m.3.4'!$I$5:$I$27,2)</f>
        <v>0</v>
      </c>
      <c r="I7" s="48" t="s">
        <v>15</v>
      </c>
      <c r="J7" s="48">
        <f>COUNTIF('student m.3.4'!$J$5:$J$27,2)</f>
        <v>0</v>
      </c>
      <c r="K7" s="48" t="s">
        <v>15</v>
      </c>
      <c r="L7" s="44"/>
      <c r="M7" s="70"/>
      <c r="N7" s="70"/>
      <c r="O7" s="43"/>
      <c r="P7" s="70"/>
      <c r="Q7" s="70"/>
      <c r="R7" s="39"/>
      <c r="S7" s="70"/>
      <c r="T7" s="70"/>
      <c r="U7" s="70"/>
      <c r="V7" s="72"/>
      <c r="W7" s="72"/>
    </row>
    <row r="8" spans="1:29">
      <c r="A8" s="47" t="s">
        <v>72</v>
      </c>
      <c r="B8" s="48">
        <f>COUNTIF('student m.3.4'!$F$5:$F$27,1)</f>
        <v>0</v>
      </c>
      <c r="C8" s="48" t="s">
        <v>15</v>
      </c>
      <c r="D8" s="48">
        <f>COUNTIF('student m.3.4'!$G$5:$G$27,1)</f>
        <v>0</v>
      </c>
      <c r="E8" s="48" t="s">
        <v>15</v>
      </c>
      <c r="F8" s="48">
        <f>COUNTIF('student m.3.4'!$H$5:$H$27,1)</f>
        <v>0</v>
      </c>
      <c r="G8" s="48" t="s">
        <v>15</v>
      </c>
      <c r="H8" s="48">
        <f>COUNTIF('student m.3.4'!$I$5:$I$27,1)</f>
        <v>0</v>
      </c>
      <c r="I8" s="48" t="s">
        <v>15</v>
      </c>
      <c r="J8" s="48">
        <f>COUNTIF('student m.3.4'!$J$5:$J$27,1)</f>
        <v>0</v>
      </c>
      <c r="K8" s="48" t="s">
        <v>15</v>
      </c>
      <c r="L8" s="44"/>
      <c r="M8" s="91"/>
      <c r="N8" s="92"/>
      <c r="O8" s="43"/>
      <c r="P8" s="91"/>
      <c r="Q8" s="92"/>
      <c r="R8" s="39"/>
      <c r="S8" s="91"/>
      <c r="T8" s="92"/>
      <c r="U8" s="70"/>
      <c r="V8" s="93"/>
      <c r="W8" s="92"/>
    </row>
    <row r="9" spans="1:29">
      <c r="A9" s="47" t="s">
        <v>73</v>
      </c>
      <c r="B9" s="48">
        <f>COUNTIF('student m.3.4'!$F$5:$F$27,0)</f>
        <v>0</v>
      </c>
      <c r="C9" s="48" t="s">
        <v>15</v>
      </c>
      <c r="D9" s="48">
        <f>COUNTIF('student m.3.4'!$G$5:$G$27,0)</f>
        <v>0</v>
      </c>
      <c r="E9" s="48" t="s">
        <v>15</v>
      </c>
      <c r="F9" s="48">
        <f>COUNTIF('student m.3.4'!$H$5:$H$27,0)</f>
        <v>0</v>
      </c>
      <c r="G9" s="48" t="s">
        <v>15</v>
      </c>
      <c r="H9" s="48">
        <f>COUNTIF('student m.3.4'!$I$5:$I$27,0)</f>
        <v>0</v>
      </c>
      <c r="I9" s="48" t="s">
        <v>15</v>
      </c>
      <c r="J9" s="48">
        <f>COUNTIF('student m.3.4'!$J$5:$J$27,0)</f>
        <v>0</v>
      </c>
      <c r="K9" s="48" t="s">
        <v>15</v>
      </c>
      <c r="L9" s="44"/>
      <c r="M9" s="70"/>
      <c r="N9" s="70"/>
      <c r="O9" s="43"/>
      <c r="P9" s="70"/>
      <c r="Q9" s="70"/>
      <c r="R9" s="39"/>
      <c r="S9" s="70"/>
      <c r="T9" s="70"/>
      <c r="U9" s="70"/>
      <c r="V9" s="72"/>
      <c r="W9" s="72"/>
    </row>
    <row r="10" spans="1:29">
      <c r="A10" s="70"/>
      <c r="B10" s="39"/>
      <c r="C10" s="44"/>
      <c r="D10" s="70"/>
      <c r="E10" s="70"/>
      <c r="F10" s="70"/>
      <c r="G10" s="43"/>
      <c r="H10" s="70"/>
      <c r="I10" s="70"/>
      <c r="J10" s="70"/>
      <c r="K10" s="70"/>
      <c r="L10" s="39"/>
      <c r="M10" s="70"/>
      <c r="N10" s="70"/>
      <c r="O10" s="70"/>
      <c r="P10" s="70"/>
      <c r="Q10" s="72"/>
      <c r="R10" s="44"/>
      <c r="S10" s="91"/>
      <c r="T10" s="92"/>
      <c r="U10" s="43"/>
      <c r="V10" s="91"/>
      <c r="W10" s="92"/>
      <c r="X10" s="39"/>
      <c r="Y10" s="91"/>
      <c r="Z10" s="92"/>
      <c r="AA10" s="70"/>
      <c r="AB10" s="93"/>
      <c r="AC10" s="92"/>
    </row>
    <row r="11" spans="1:29">
      <c r="A11" s="39"/>
      <c r="B11" s="39"/>
      <c r="C11" s="39"/>
      <c r="D11" s="39"/>
      <c r="E11" s="39"/>
      <c r="F11" s="39"/>
      <c r="G11" s="44"/>
      <c r="H11" s="70"/>
      <c r="I11" s="70"/>
      <c r="J11" s="43"/>
      <c r="K11" s="70"/>
      <c r="L11" s="70"/>
      <c r="M11" s="39"/>
      <c r="N11" s="70"/>
      <c r="O11" s="70"/>
      <c r="P11" s="70"/>
      <c r="Q11" s="72"/>
      <c r="R11" s="72"/>
    </row>
    <row r="12" spans="1:29">
      <c r="A12" s="95" t="s">
        <v>69</v>
      </c>
      <c r="B12" s="95" t="s">
        <v>68</v>
      </c>
      <c r="C12" s="95"/>
      <c r="D12" s="95"/>
      <c r="E12" s="95"/>
      <c r="F12" s="95"/>
      <c r="G12" s="95"/>
      <c r="H12" s="95"/>
      <c r="I12" s="95"/>
      <c r="J12" s="44"/>
      <c r="K12" s="44"/>
      <c r="L12" s="44"/>
      <c r="M12" s="44"/>
      <c r="N12" s="44"/>
      <c r="O12" s="44"/>
      <c r="P12" s="44"/>
      <c r="Q12" s="44"/>
      <c r="R12" s="44"/>
    </row>
    <row r="13" spans="1:29">
      <c r="A13" s="95"/>
      <c r="B13" s="97" t="s">
        <v>64</v>
      </c>
      <c r="C13" s="97"/>
      <c r="D13" s="97" t="s">
        <v>65</v>
      </c>
      <c r="E13" s="97"/>
      <c r="F13" s="97" t="s">
        <v>66</v>
      </c>
      <c r="G13" s="97"/>
      <c r="H13" s="97" t="s">
        <v>67</v>
      </c>
      <c r="I13" s="97"/>
    </row>
    <row r="14" spans="1:29">
      <c r="A14" s="69">
        <f>COUNTA('student m.3.4'!L5:L27)</f>
        <v>23</v>
      </c>
      <c r="B14" s="95">
        <f>COUNTIF('student m.3.4'!$K$5:$K$27,3)</f>
        <v>0</v>
      </c>
      <c r="C14" s="95"/>
      <c r="D14" s="95">
        <f>COUNTIF('student m.3.4'!$K$5:$K$27,2)</f>
        <v>0</v>
      </c>
      <c r="E14" s="95"/>
      <c r="F14" s="95">
        <f>COUNTIF('student m.3.4'!$K$5:$K$27,1)</f>
        <v>0</v>
      </c>
      <c r="G14" s="95"/>
      <c r="H14" s="95">
        <f>COUNTIF('student m.3.4'!$K$5:$K$27,0)</f>
        <v>0</v>
      </c>
      <c r="I14" s="95"/>
    </row>
    <row r="15" spans="1:29">
      <c r="A15" s="69" t="s">
        <v>16</v>
      </c>
      <c r="B15" s="96">
        <f>(B14*100)/$A$14</f>
        <v>0</v>
      </c>
      <c r="C15" s="96"/>
      <c r="D15" s="96">
        <f t="shared" ref="D15" si="0">(D14*100)/$A$14</f>
        <v>0</v>
      </c>
      <c r="E15" s="96"/>
      <c r="F15" s="96">
        <f t="shared" ref="F15" si="1">(F14*100)/$A$14</f>
        <v>0</v>
      </c>
      <c r="G15" s="96"/>
      <c r="H15" s="96">
        <f t="shared" ref="H15" si="2">(H14*100)/$A$14</f>
        <v>0</v>
      </c>
      <c r="I15" s="96"/>
    </row>
    <row r="16" spans="1:29">
      <c r="B16" s="94"/>
      <c r="C16" s="94"/>
    </row>
    <row r="17" s="71" customFormat="1"/>
    <row r="18" s="71" customFormat="1"/>
  </sheetData>
  <sheetProtection sheet="1" objects="1" scenarios="1"/>
  <mergeCells count="35">
    <mergeCell ref="B16:C16"/>
    <mergeCell ref="B14:C14"/>
    <mergeCell ref="D14:E14"/>
    <mergeCell ref="F14:G14"/>
    <mergeCell ref="H14:I14"/>
    <mergeCell ref="B15:C15"/>
    <mergeCell ref="D15:E15"/>
    <mergeCell ref="F15:G15"/>
    <mergeCell ref="H15:I15"/>
    <mergeCell ref="S10:T10"/>
    <mergeCell ref="V10:W10"/>
    <mergeCell ref="Y10:Z10"/>
    <mergeCell ref="AB10:AC10"/>
    <mergeCell ref="A12:A13"/>
    <mergeCell ref="B12:I12"/>
    <mergeCell ref="B13:C13"/>
    <mergeCell ref="D13:E13"/>
    <mergeCell ref="F13:G13"/>
    <mergeCell ref="H13:I13"/>
    <mergeCell ref="M6:N6"/>
    <mergeCell ref="P6:Q6"/>
    <mergeCell ref="S6:T6"/>
    <mergeCell ref="V6:W6"/>
    <mergeCell ref="M8:N8"/>
    <mergeCell ref="P8:Q8"/>
    <mergeCell ref="S8:T8"/>
    <mergeCell ref="V8:W8"/>
    <mergeCell ref="A1:K1"/>
    <mergeCell ref="A2:K2"/>
    <mergeCell ref="A4:K4"/>
    <mergeCell ref="B5:C5"/>
    <mergeCell ref="D5:E5"/>
    <mergeCell ref="F5:G5"/>
    <mergeCell ref="H5:I5"/>
    <mergeCell ref="J5:K5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8"/>
  <sheetViews>
    <sheetView workbookViewId="0">
      <selection activeCell="E8" sqref="E8"/>
    </sheetView>
  </sheetViews>
  <sheetFormatPr defaultColWidth="14.42578125" defaultRowHeight="21"/>
  <cols>
    <col min="1" max="1" width="126.7109375" style="3" customWidth="1"/>
    <col min="2" max="26" width="8.7109375" style="3" customWidth="1"/>
    <col min="27" max="16384" width="14.42578125" style="3"/>
  </cols>
  <sheetData>
    <row r="1" spans="1:6">
      <c r="A1" s="1" t="s">
        <v>17</v>
      </c>
    </row>
    <row r="2" spans="1:6">
      <c r="A2" s="1" t="s">
        <v>18</v>
      </c>
    </row>
    <row r="3" spans="1:6">
      <c r="A3" s="1" t="s">
        <v>19</v>
      </c>
    </row>
    <row r="4" spans="1:6" ht="24">
      <c r="A4" s="5"/>
    </row>
    <row r="5" spans="1:6" ht="73.5" customHeight="1">
      <c r="A5" s="17" t="s">
        <v>46</v>
      </c>
    </row>
    <row r="6" spans="1:6" ht="63" customHeight="1">
      <c r="A6" s="17" t="s">
        <v>47</v>
      </c>
    </row>
    <row r="7" spans="1:6" ht="77.25" customHeight="1">
      <c r="A7" s="17" t="s">
        <v>48</v>
      </c>
    </row>
    <row r="8" spans="1:6" ht="78" customHeight="1">
      <c r="A8" s="17" t="s">
        <v>49</v>
      </c>
    </row>
    <row r="9" spans="1:6" ht="65.25" customHeight="1">
      <c r="A9" s="17" t="s">
        <v>50</v>
      </c>
    </row>
    <row r="10" spans="1:6" ht="24.75" thickBot="1">
      <c r="A10" s="6"/>
    </row>
    <row r="11" spans="1:6" ht="26.25">
      <c r="A11" s="68" t="s">
        <v>90</v>
      </c>
      <c r="B11"/>
      <c r="C11"/>
      <c r="D11"/>
      <c r="E11"/>
      <c r="F11"/>
    </row>
    <row r="12" spans="1:6">
      <c r="A12" s="66" t="s">
        <v>84</v>
      </c>
      <c r="B12"/>
      <c r="C12" s="65"/>
      <c r="D12" s="65"/>
      <c r="E12"/>
    </row>
    <row r="13" spans="1:6">
      <c r="A13" s="66" t="s">
        <v>88</v>
      </c>
      <c r="B13"/>
      <c r="C13" s="65"/>
      <c r="D13" s="65"/>
      <c r="E13"/>
    </row>
    <row r="14" spans="1:6">
      <c r="A14" s="66" t="s">
        <v>85</v>
      </c>
      <c r="B14"/>
      <c r="C14" s="65"/>
      <c r="D14"/>
      <c r="E14" s="65"/>
    </row>
    <row r="15" spans="1:6">
      <c r="A15" s="66" t="s">
        <v>89</v>
      </c>
      <c r="B15" s="65"/>
      <c r="C15"/>
      <c r="D15"/>
      <c r="E15" s="65"/>
    </row>
    <row r="16" spans="1:6" ht="21.75" thickBot="1">
      <c r="A16" s="67"/>
      <c r="B16" s="65"/>
      <c r="C16"/>
      <c r="D16"/>
      <c r="E16" s="65"/>
    </row>
    <row r="17" spans="1:5">
      <c r="A17" s="64"/>
      <c r="B17" s="65"/>
      <c r="C17"/>
      <c r="D17"/>
      <c r="E17" s="65"/>
    </row>
    <row r="18" spans="1:5">
      <c r="A18" s="16" t="s">
        <v>20</v>
      </c>
    </row>
    <row r="19" spans="1:5" ht="25.5">
      <c r="A19" s="12" t="s">
        <v>51</v>
      </c>
    </row>
    <row r="20" spans="1:5">
      <c r="A20" s="13" t="s">
        <v>21</v>
      </c>
    </row>
    <row r="21" spans="1:5">
      <c r="A21" s="13" t="s">
        <v>22</v>
      </c>
    </row>
    <row r="22" spans="1:5">
      <c r="A22" s="13" t="s">
        <v>23</v>
      </c>
    </row>
    <row r="23" spans="1:5">
      <c r="A23" s="13" t="s">
        <v>24</v>
      </c>
    </row>
    <row r="24" spans="1:5">
      <c r="A24" s="13" t="s">
        <v>25</v>
      </c>
    </row>
    <row r="25" spans="1:5">
      <c r="A25" s="14" t="s">
        <v>52</v>
      </c>
    </row>
    <row r="26" spans="1:5" s="11" customFormat="1">
      <c r="A26" s="13" t="s">
        <v>26</v>
      </c>
    </row>
    <row r="27" spans="1:5" s="11" customFormat="1">
      <c r="A27" s="13" t="s">
        <v>27</v>
      </c>
    </row>
    <row r="28" spans="1:5" s="11" customFormat="1">
      <c r="A28" s="13" t="s">
        <v>28</v>
      </c>
    </row>
    <row r="29" spans="1:5" s="11" customFormat="1">
      <c r="A29" s="13" t="s">
        <v>29</v>
      </c>
    </row>
    <row r="30" spans="1:5" s="11" customFormat="1">
      <c r="A30" s="13" t="s">
        <v>30</v>
      </c>
    </row>
    <row r="31" spans="1:5">
      <c r="A31" s="14" t="s">
        <v>53</v>
      </c>
    </row>
    <row r="32" spans="1:5" s="11" customFormat="1">
      <c r="A32" s="13" t="s">
        <v>31</v>
      </c>
    </row>
    <row r="33" spans="1:1" s="11" customFormat="1">
      <c r="A33" s="13" t="s">
        <v>32</v>
      </c>
    </row>
    <row r="34" spans="1:1" s="11" customFormat="1">
      <c r="A34" s="13" t="s">
        <v>33</v>
      </c>
    </row>
    <row r="35" spans="1:1" s="11" customFormat="1">
      <c r="A35" s="13" t="s">
        <v>34</v>
      </c>
    </row>
    <row r="36" spans="1:1" s="11" customFormat="1">
      <c r="A36" s="13" t="s">
        <v>35</v>
      </c>
    </row>
    <row r="37" spans="1:1">
      <c r="A37" s="14" t="s">
        <v>54</v>
      </c>
    </row>
    <row r="38" spans="1:1" s="11" customFormat="1">
      <c r="A38" s="13" t="s">
        <v>36</v>
      </c>
    </row>
    <row r="39" spans="1:1" s="11" customFormat="1">
      <c r="A39" s="13" t="s">
        <v>37</v>
      </c>
    </row>
    <row r="40" spans="1:1" s="11" customFormat="1">
      <c r="A40" s="13" t="s">
        <v>38</v>
      </c>
    </row>
    <row r="41" spans="1:1" s="11" customFormat="1">
      <c r="A41" s="13" t="s">
        <v>39</v>
      </c>
    </row>
    <row r="42" spans="1:1" s="11" customFormat="1">
      <c r="A42" s="13" t="s">
        <v>40</v>
      </c>
    </row>
    <row r="43" spans="1:1">
      <c r="A43" s="14" t="s">
        <v>55</v>
      </c>
    </row>
    <row r="44" spans="1:1" s="11" customFormat="1">
      <c r="A44" s="13" t="s">
        <v>41</v>
      </c>
    </row>
    <row r="45" spans="1:1" s="11" customFormat="1">
      <c r="A45" s="13" t="s">
        <v>42</v>
      </c>
    </row>
    <row r="46" spans="1:1" s="11" customFormat="1">
      <c r="A46" s="13" t="s">
        <v>43</v>
      </c>
    </row>
    <row r="47" spans="1:1" s="11" customFormat="1">
      <c r="A47" s="13" t="s">
        <v>44</v>
      </c>
    </row>
    <row r="48" spans="1:1" s="11" customFormat="1">
      <c r="A48" s="15" t="s">
        <v>45</v>
      </c>
    </row>
  </sheetData>
  <pageMargins left="0.7" right="0.7" top="0.75" bottom="0.75" header="0" footer="0"/>
  <pageSetup orientation="portrait" r:id="rId1"/>
  <rowBreaks count="1" manualBreakCount="1">
    <brk id="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1"/>
  <sheetViews>
    <sheetView workbookViewId="0">
      <selection sqref="A1:L1"/>
    </sheetView>
  </sheetViews>
  <sheetFormatPr defaultColWidth="14.42578125" defaultRowHeight="15.95" customHeight="1"/>
  <cols>
    <col min="1" max="1" width="5" style="18" customWidth="1"/>
    <col min="2" max="2" width="5.85546875" style="18" customWidth="1"/>
    <col min="3" max="3" width="6" style="30" customWidth="1"/>
    <col min="4" max="4" width="9.28515625" style="30" customWidth="1"/>
    <col min="5" max="5" width="27.140625" style="18" customWidth="1"/>
    <col min="6" max="6" width="3.7109375" style="30" customWidth="1"/>
    <col min="7" max="10" width="3.5703125" style="30" customWidth="1"/>
    <col min="11" max="11" width="5.7109375" style="30" customWidth="1"/>
    <col min="12" max="12" width="7.42578125" style="30" customWidth="1"/>
    <col min="13" max="16384" width="14.42578125" style="18"/>
  </cols>
  <sheetData>
    <row r="1" spans="1:12" ht="29.25" customHeight="1">
      <c r="A1" s="84" t="s">
        <v>257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21.75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81.75" customHeight="1">
      <c r="A3" s="85" t="s">
        <v>56</v>
      </c>
      <c r="B3" s="85" t="s">
        <v>4</v>
      </c>
      <c r="C3" s="88" t="s">
        <v>6</v>
      </c>
      <c r="D3" s="85" t="s">
        <v>5</v>
      </c>
      <c r="E3" s="89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3" t="s">
        <v>12</v>
      </c>
      <c r="K3" s="85" t="s">
        <v>13</v>
      </c>
      <c r="L3" s="85" t="s">
        <v>14</v>
      </c>
    </row>
    <row r="4" spans="1:12" ht="15" customHeight="1">
      <c r="A4" s="87"/>
      <c r="B4" s="87"/>
      <c r="C4" s="86"/>
      <c r="D4" s="86"/>
      <c r="E4" s="87"/>
      <c r="F4" s="34">
        <v>3</v>
      </c>
      <c r="G4" s="34">
        <v>3</v>
      </c>
      <c r="H4" s="34">
        <v>3</v>
      </c>
      <c r="I4" s="34">
        <v>3</v>
      </c>
      <c r="J4" s="34">
        <v>3</v>
      </c>
      <c r="K4" s="86"/>
      <c r="L4" s="86"/>
    </row>
    <row r="5" spans="1:12" s="23" customFormat="1" ht="15.95" customHeight="1">
      <c r="A5" s="26">
        <v>3</v>
      </c>
      <c r="B5" s="27">
        <v>1</v>
      </c>
      <c r="C5" s="28">
        <v>1</v>
      </c>
      <c r="D5" s="77" t="s">
        <v>91</v>
      </c>
      <c r="E5" s="77" t="s">
        <v>92</v>
      </c>
      <c r="F5" s="32"/>
      <c r="G5" s="32"/>
      <c r="H5" s="32"/>
      <c r="I5" s="32"/>
      <c r="J5" s="32"/>
      <c r="K5" s="29" t="e">
        <f>IF(J5="-","-",MODE(F5:J5))</f>
        <v>#N/A</v>
      </c>
      <c r="L5" s="29" t="e">
        <f>IF(K5=3,"ดีเยี่ยม",IF(K5=2,"ดี",IF(K5=1,"พอใช้",IF(K5=0,"ปรับปรุง","-"))))</f>
        <v>#N/A</v>
      </c>
    </row>
    <row r="6" spans="1:12" s="23" customFormat="1" ht="15.95" customHeight="1">
      <c r="A6" s="19">
        <v>3</v>
      </c>
      <c r="B6" s="20">
        <v>1</v>
      </c>
      <c r="C6" s="21">
        <v>2</v>
      </c>
      <c r="D6" s="77" t="s">
        <v>93</v>
      </c>
      <c r="E6" s="77" t="s">
        <v>94</v>
      </c>
      <c r="F6" s="32"/>
      <c r="G6" s="32"/>
      <c r="H6" s="32"/>
      <c r="I6" s="32"/>
      <c r="J6" s="32"/>
      <c r="K6" s="22" t="e">
        <f t="shared" ref="K6:K31" si="0">IF(J6="-","-",MODE(F6:J6))</f>
        <v>#N/A</v>
      </c>
      <c r="L6" s="29" t="e">
        <f t="shared" ref="L6:L31" si="1">IF(K6=3,"ดีเยี่ยม",IF(K6=2,"ดี",IF(K6=1,"พอใช้",IF(K6=0,"ปรับปรุง","-"))))</f>
        <v>#N/A</v>
      </c>
    </row>
    <row r="7" spans="1:12" s="23" customFormat="1" ht="15.95" customHeight="1">
      <c r="A7" s="19">
        <v>3</v>
      </c>
      <c r="B7" s="20">
        <v>1</v>
      </c>
      <c r="C7" s="21">
        <v>3</v>
      </c>
      <c r="D7" s="77" t="s">
        <v>95</v>
      </c>
      <c r="E7" s="77" t="s">
        <v>96</v>
      </c>
      <c r="F7" s="32"/>
      <c r="G7" s="32"/>
      <c r="H7" s="32"/>
      <c r="I7" s="32"/>
      <c r="J7" s="32"/>
      <c r="K7" s="22" t="e">
        <f t="shared" si="0"/>
        <v>#N/A</v>
      </c>
      <c r="L7" s="29" t="e">
        <f t="shared" si="1"/>
        <v>#N/A</v>
      </c>
    </row>
    <row r="8" spans="1:12" s="23" customFormat="1" ht="15.95" customHeight="1">
      <c r="A8" s="19">
        <v>3</v>
      </c>
      <c r="B8" s="20">
        <v>1</v>
      </c>
      <c r="C8" s="21">
        <v>4</v>
      </c>
      <c r="D8" s="77" t="s">
        <v>97</v>
      </c>
      <c r="E8" s="77" t="s">
        <v>98</v>
      </c>
      <c r="F8" s="32"/>
      <c r="G8" s="32"/>
      <c r="H8" s="32"/>
      <c r="I8" s="32"/>
      <c r="J8" s="32"/>
      <c r="K8" s="22" t="e">
        <f t="shared" si="0"/>
        <v>#N/A</v>
      </c>
      <c r="L8" s="29" t="e">
        <f t="shared" si="1"/>
        <v>#N/A</v>
      </c>
    </row>
    <row r="9" spans="1:12" s="23" customFormat="1" ht="15.95" customHeight="1">
      <c r="A9" s="26">
        <v>3</v>
      </c>
      <c r="B9" s="20">
        <v>1</v>
      </c>
      <c r="C9" s="21">
        <v>5</v>
      </c>
      <c r="D9" s="77" t="s">
        <v>99</v>
      </c>
      <c r="E9" s="77" t="s">
        <v>100</v>
      </c>
      <c r="F9" s="32"/>
      <c r="G9" s="32"/>
      <c r="H9" s="32"/>
      <c r="I9" s="32"/>
      <c r="J9" s="32"/>
      <c r="K9" s="22" t="e">
        <f t="shared" si="0"/>
        <v>#N/A</v>
      </c>
      <c r="L9" s="29" t="e">
        <f t="shared" si="1"/>
        <v>#N/A</v>
      </c>
    </row>
    <row r="10" spans="1:12" s="23" customFormat="1" ht="15.95" customHeight="1">
      <c r="A10" s="19">
        <v>3</v>
      </c>
      <c r="B10" s="20">
        <v>1</v>
      </c>
      <c r="C10" s="21">
        <v>6</v>
      </c>
      <c r="D10" s="77" t="s">
        <v>101</v>
      </c>
      <c r="E10" s="77" t="s">
        <v>102</v>
      </c>
      <c r="F10" s="32"/>
      <c r="G10" s="32"/>
      <c r="H10" s="32"/>
      <c r="I10" s="32"/>
      <c r="J10" s="32"/>
      <c r="K10" s="22" t="e">
        <f t="shared" si="0"/>
        <v>#N/A</v>
      </c>
      <c r="L10" s="29" t="e">
        <f t="shared" si="1"/>
        <v>#N/A</v>
      </c>
    </row>
    <row r="11" spans="1:12" s="23" customFormat="1" ht="15.95" customHeight="1">
      <c r="A11" s="19">
        <v>3</v>
      </c>
      <c r="B11" s="20">
        <v>1</v>
      </c>
      <c r="C11" s="21">
        <v>7</v>
      </c>
      <c r="D11" s="77" t="s">
        <v>103</v>
      </c>
      <c r="E11" s="77" t="s">
        <v>104</v>
      </c>
      <c r="F11" s="32"/>
      <c r="G11" s="32"/>
      <c r="H11" s="32"/>
      <c r="I11" s="32"/>
      <c r="J11" s="32"/>
      <c r="K11" s="22" t="e">
        <f t="shared" si="0"/>
        <v>#N/A</v>
      </c>
      <c r="L11" s="29" t="e">
        <f t="shared" si="1"/>
        <v>#N/A</v>
      </c>
    </row>
    <row r="12" spans="1:12" s="23" customFormat="1" ht="15.95" customHeight="1">
      <c r="A12" s="19">
        <v>3</v>
      </c>
      <c r="B12" s="20">
        <v>1</v>
      </c>
      <c r="C12" s="21">
        <v>8</v>
      </c>
      <c r="D12" s="77" t="s">
        <v>105</v>
      </c>
      <c r="E12" s="77" t="s">
        <v>106</v>
      </c>
      <c r="F12" s="32"/>
      <c r="G12" s="32"/>
      <c r="H12" s="32"/>
      <c r="I12" s="32"/>
      <c r="J12" s="32"/>
      <c r="K12" s="22" t="e">
        <f t="shared" si="0"/>
        <v>#N/A</v>
      </c>
      <c r="L12" s="29" t="e">
        <f t="shared" si="1"/>
        <v>#N/A</v>
      </c>
    </row>
    <row r="13" spans="1:12" s="23" customFormat="1" ht="15.95" customHeight="1">
      <c r="A13" s="26">
        <v>3</v>
      </c>
      <c r="B13" s="20">
        <v>1</v>
      </c>
      <c r="C13" s="21">
        <v>9</v>
      </c>
      <c r="D13" s="77" t="s">
        <v>107</v>
      </c>
      <c r="E13" s="77" t="s">
        <v>108</v>
      </c>
      <c r="F13" s="32"/>
      <c r="G13" s="32"/>
      <c r="H13" s="32"/>
      <c r="I13" s="32"/>
      <c r="J13" s="32"/>
      <c r="K13" s="22" t="e">
        <f t="shared" si="0"/>
        <v>#N/A</v>
      </c>
      <c r="L13" s="29" t="e">
        <f t="shared" si="1"/>
        <v>#N/A</v>
      </c>
    </row>
    <row r="14" spans="1:12" s="23" customFormat="1" ht="15.95" customHeight="1">
      <c r="A14" s="19">
        <v>3</v>
      </c>
      <c r="B14" s="20">
        <v>1</v>
      </c>
      <c r="C14" s="21">
        <v>10</v>
      </c>
      <c r="D14" s="77" t="s">
        <v>109</v>
      </c>
      <c r="E14" s="77" t="s">
        <v>110</v>
      </c>
      <c r="F14" s="32"/>
      <c r="G14" s="32"/>
      <c r="H14" s="32"/>
      <c r="I14" s="32"/>
      <c r="J14" s="32"/>
      <c r="K14" s="22" t="e">
        <f t="shared" si="0"/>
        <v>#N/A</v>
      </c>
      <c r="L14" s="29" t="e">
        <f t="shared" si="1"/>
        <v>#N/A</v>
      </c>
    </row>
    <row r="15" spans="1:12" s="23" customFormat="1" ht="15.95" customHeight="1">
      <c r="A15" s="19">
        <v>3</v>
      </c>
      <c r="B15" s="20">
        <v>1</v>
      </c>
      <c r="C15" s="21">
        <v>11</v>
      </c>
      <c r="D15" s="77" t="s">
        <v>111</v>
      </c>
      <c r="E15" s="77" t="s">
        <v>112</v>
      </c>
      <c r="F15" s="32"/>
      <c r="G15" s="32"/>
      <c r="H15" s="32"/>
      <c r="I15" s="32"/>
      <c r="J15" s="32"/>
      <c r="K15" s="22" t="e">
        <f t="shared" si="0"/>
        <v>#N/A</v>
      </c>
      <c r="L15" s="29" t="e">
        <f t="shared" si="1"/>
        <v>#N/A</v>
      </c>
    </row>
    <row r="16" spans="1:12" s="23" customFormat="1" ht="15.95" customHeight="1">
      <c r="A16" s="19">
        <v>3</v>
      </c>
      <c r="B16" s="20">
        <v>1</v>
      </c>
      <c r="C16" s="21">
        <v>12</v>
      </c>
      <c r="D16" s="77" t="s">
        <v>113</v>
      </c>
      <c r="E16" s="77" t="s">
        <v>114</v>
      </c>
      <c r="F16" s="32"/>
      <c r="G16" s="32"/>
      <c r="H16" s="32"/>
      <c r="I16" s="32"/>
      <c r="J16" s="32"/>
      <c r="K16" s="22" t="e">
        <f t="shared" si="0"/>
        <v>#N/A</v>
      </c>
      <c r="L16" s="29" t="e">
        <f t="shared" si="1"/>
        <v>#N/A</v>
      </c>
    </row>
    <row r="17" spans="1:12" s="23" customFormat="1" ht="15.95" customHeight="1">
      <c r="A17" s="26">
        <v>3</v>
      </c>
      <c r="B17" s="20">
        <v>1</v>
      </c>
      <c r="C17" s="21">
        <v>13</v>
      </c>
      <c r="D17" s="77" t="s">
        <v>115</v>
      </c>
      <c r="E17" s="77" t="s">
        <v>116</v>
      </c>
      <c r="F17" s="32"/>
      <c r="G17" s="32"/>
      <c r="H17" s="32"/>
      <c r="I17" s="32"/>
      <c r="J17" s="32"/>
      <c r="K17" s="22" t="e">
        <f t="shared" si="0"/>
        <v>#N/A</v>
      </c>
      <c r="L17" s="29" t="e">
        <f t="shared" si="1"/>
        <v>#N/A</v>
      </c>
    </row>
    <row r="18" spans="1:12" s="23" customFormat="1" ht="15.95" customHeight="1">
      <c r="A18" s="19">
        <v>3</v>
      </c>
      <c r="B18" s="20">
        <v>1</v>
      </c>
      <c r="C18" s="21">
        <v>14</v>
      </c>
      <c r="D18" s="77" t="s">
        <v>117</v>
      </c>
      <c r="E18" s="77" t="s">
        <v>118</v>
      </c>
      <c r="F18" s="32"/>
      <c r="G18" s="32"/>
      <c r="H18" s="32"/>
      <c r="I18" s="32"/>
      <c r="J18" s="32"/>
      <c r="K18" s="22" t="e">
        <f t="shared" si="0"/>
        <v>#N/A</v>
      </c>
      <c r="L18" s="29" t="e">
        <f t="shared" si="1"/>
        <v>#N/A</v>
      </c>
    </row>
    <row r="19" spans="1:12" s="23" customFormat="1" ht="15.95" customHeight="1">
      <c r="A19" s="19">
        <v>3</v>
      </c>
      <c r="B19" s="20">
        <v>1</v>
      </c>
      <c r="C19" s="21">
        <v>15</v>
      </c>
      <c r="D19" s="77" t="s">
        <v>119</v>
      </c>
      <c r="E19" s="77" t="s">
        <v>120</v>
      </c>
      <c r="F19" s="32"/>
      <c r="G19" s="32"/>
      <c r="H19" s="32"/>
      <c r="I19" s="32"/>
      <c r="J19" s="32"/>
      <c r="K19" s="22" t="e">
        <f t="shared" si="0"/>
        <v>#N/A</v>
      </c>
      <c r="L19" s="29" t="e">
        <f t="shared" si="1"/>
        <v>#N/A</v>
      </c>
    </row>
    <row r="20" spans="1:12" s="23" customFormat="1" ht="15.95" customHeight="1">
      <c r="A20" s="19">
        <v>3</v>
      </c>
      <c r="B20" s="20">
        <v>1</v>
      </c>
      <c r="C20" s="21">
        <v>16</v>
      </c>
      <c r="D20" s="77" t="s">
        <v>121</v>
      </c>
      <c r="E20" s="77" t="s">
        <v>122</v>
      </c>
      <c r="F20" s="32"/>
      <c r="G20" s="32"/>
      <c r="H20" s="32"/>
      <c r="I20" s="32"/>
      <c r="J20" s="32"/>
      <c r="K20" s="22" t="e">
        <f t="shared" si="0"/>
        <v>#N/A</v>
      </c>
      <c r="L20" s="29" t="e">
        <f t="shared" si="1"/>
        <v>#N/A</v>
      </c>
    </row>
    <row r="21" spans="1:12" s="23" customFormat="1" ht="15.95" customHeight="1">
      <c r="A21" s="26">
        <v>3</v>
      </c>
      <c r="B21" s="20">
        <v>1</v>
      </c>
      <c r="C21" s="21">
        <v>17</v>
      </c>
      <c r="D21" s="77" t="s">
        <v>123</v>
      </c>
      <c r="E21" s="77" t="s">
        <v>124</v>
      </c>
      <c r="F21" s="32"/>
      <c r="G21" s="32"/>
      <c r="H21" s="32"/>
      <c r="I21" s="32"/>
      <c r="J21" s="32"/>
      <c r="K21" s="22" t="e">
        <f t="shared" si="0"/>
        <v>#N/A</v>
      </c>
      <c r="L21" s="29" t="e">
        <f t="shared" si="1"/>
        <v>#N/A</v>
      </c>
    </row>
    <row r="22" spans="1:12" s="23" customFormat="1" ht="15.95" customHeight="1">
      <c r="A22" s="19">
        <v>3</v>
      </c>
      <c r="B22" s="20">
        <v>1</v>
      </c>
      <c r="C22" s="21">
        <v>18</v>
      </c>
      <c r="D22" s="77" t="s">
        <v>125</v>
      </c>
      <c r="E22" s="77" t="s">
        <v>126</v>
      </c>
      <c r="F22" s="32"/>
      <c r="G22" s="32"/>
      <c r="H22" s="32"/>
      <c r="I22" s="32"/>
      <c r="J22" s="32"/>
      <c r="K22" s="22" t="e">
        <f t="shared" si="0"/>
        <v>#N/A</v>
      </c>
      <c r="L22" s="29" t="e">
        <f t="shared" si="1"/>
        <v>#N/A</v>
      </c>
    </row>
    <row r="23" spans="1:12" s="23" customFormat="1" ht="15.95" customHeight="1">
      <c r="A23" s="19">
        <v>3</v>
      </c>
      <c r="B23" s="20">
        <v>1</v>
      </c>
      <c r="C23" s="21">
        <v>19</v>
      </c>
      <c r="D23" s="77" t="s">
        <v>127</v>
      </c>
      <c r="E23" s="77" t="s">
        <v>128</v>
      </c>
      <c r="F23" s="32"/>
      <c r="G23" s="32"/>
      <c r="H23" s="32"/>
      <c r="I23" s="32"/>
      <c r="J23" s="32"/>
      <c r="K23" s="22" t="e">
        <f t="shared" si="0"/>
        <v>#N/A</v>
      </c>
      <c r="L23" s="29" t="e">
        <f t="shared" si="1"/>
        <v>#N/A</v>
      </c>
    </row>
    <row r="24" spans="1:12" s="23" customFormat="1" ht="15.95" customHeight="1">
      <c r="A24" s="19">
        <v>3</v>
      </c>
      <c r="B24" s="20">
        <v>1</v>
      </c>
      <c r="C24" s="21">
        <v>20</v>
      </c>
      <c r="D24" s="77" t="s">
        <v>129</v>
      </c>
      <c r="E24" s="77" t="s">
        <v>130</v>
      </c>
      <c r="F24" s="32"/>
      <c r="G24" s="32"/>
      <c r="H24" s="32"/>
      <c r="I24" s="32"/>
      <c r="J24" s="32"/>
      <c r="K24" s="22" t="e">
        <f t="shared" si="0"/>
        <v>#N/A</v>
      </c>
      <c r="L24" s="29" t="e">
        <f t="shared" si="1"/>
        <v>#N/A</v>
      </c>
    </row>
    <row r="25" spans="1:12" s="23" customFormat="1" ht="15.95" customHeight="1">
      <c r="A25" s="26">
        <v>3</v>
      </c>
      <c r="B25" s="20">
        <v>1</v>
      </c>
      <c r="C25" s="21">
        <v>21</v>
      </c>
      <c r="D25" s="77" t="s">
        <v>131</v>
      </c>
      <c r="E25" s="77" t="s">
        <v>132</v>
      </c>
      <c r="F25" s="32"/>
      <c r="G25" s="32"/>
      <c r="H25" s="32"/>
      <c r="I25" s="32"/>
      <c r="J25" s="32"/>
      <c r="K25" s="22" t="e">
        <f t="shared" si="0"/>
        <v>#N/A</v>
      </c>
      <c r="L25" s="29" t="e">
        <f t="shared" si="1"/>
        <v>#N/A</v>
      </c>
    </row>
    <row r="26" spans="1:12" s="23" customFormat="1" ht="15.95" customHeight="1">
      <c r="A26" s="19">
        <v>3</v>
      </c>
      <c r="B26" s="20">
        <v>1</v>
      </c>
      <c r="C26" s="21">
        <v>22</v>
      </c>
      <c r="D26" s="77" t="s">
        <v>133</v>
      </c>
      <c r="E26" s="77" t="s">
        <v>134</v>
      </c>
      <c r="F26" s="32"/>
      <c r="G26" s="32"/>
      <c r="H26" s="32"/>
      <c r="I26" s="32"/>
      <c r="J26" s="32"/>
      <c r="K26" s="22" t="e">
        <f t="shared" si="0"/>
        <v>#N/A</v>
      </c>
      <c r="L26" s="29" t="e">
        <f t="shared" si="1"/>
        <v>#N/A</v>
      </c>
    </row>
    <row r="27" spans="1:12" s="23" customFormat="1" ht="15.95" customHeight="1">
      <c r="A27" s="19">
        <v>3</v>
      </c>
      <c r="B27" s="20">
        <v>1</v>
      </c>
      <c r="C27" s="21">
        <v>23</v>
      </c>
      <c r="D27" s="77" t="s">
        <v>135</v>
      </c>
      <c r="E27" s="77" t="s">
        <v>136</v>
      </c>
      <c r="F27" s="32"/>
      <c r="G27" s="32"/>
      <c r="H27" s="32"/>
      <c r="I27" s="32"/>
      <c r="J27" s="32"/>
      <c r="K27" s="22" t="e">
        <f t="shared" si="0"/>
        <v>#N/A</v>
      </c>
      <c r="L27" s="29" t="e">
        <f t="shared" si="1"/>
        <v>#N/A</v>
      </c>
    </row>
    <row r="28" spans="1:12" s="23" customFormat="1" ht="15.95" customHeight="1">
      <c r="A28" s="19">
        <v>3</v>
      </c>
      <c r="B28" s="20">
        <v>1</v>
      </c>
      <c r="C28" s="21">
        <v>24</v>
      </c>
      <c r="D28" s="77" t="s">
        <v>137</v>
      </c>
      <c r="E28" s="77" t="s">
        <v>138</v>
      </c>
      <c r="F28" s="32"/>
      <c r="G28" s="32"/>
      <c r="H28" s="32"/>
      <c r="I28" s="32"/>
      <c r="J28" s="32"/>
      <c r="K28" s="22" t="e">
        <f t="shared" si="0"/>
        <v>#N/A</v>
      </c>
      <c r="L28" s="29" t="e">
        <f t="shared" si="1"/>
        <v>#N/A</v>
      </c>
    </row>
    <row r="29" spans="1:12" s="23" customFormat="1" ht="15.95" customHeight="1">
      <c r="A29" s="26">
        <v>3</v>
      </c>
      <c r="B29" s="20">
        <v>1</v>
      </c>
      <c r="C29" s="21">
        <v>25</v>
      </c>
      <c r="D29" s="77" t="s">
        <v>139</v>
      </c>
      <c r="E29" s="77" t="s">
        <v>140</v>
      </c>
      <c r="F29" s="32"/>
      <c r="G29" s="32"/>
      <c r="H29" s="32"/>
      <c r="I29" s="32"/>
      <c r="J29" s="32"/>
      <c r="K29" s="22" t="e">
        <f t="shared" si="0"/>
        <v>#N/A</v>
      </c>
      <c r="L29" s="29" t="e">
        <f t="shared" si="1"/>
        <v>#N/A</v>
      </c>
    </row>
    <row r="30" spans="1:12" s="23" customFormat="1" ht="15.95" customHeight="1">
      <c r="A30" s="19">
        <v>3</v>
      </c>
      <c r="B30" s="20">
        <v>1</v>
      </c>
      <c r="C30" s="21">
        <v>26</v>
      </c>
      <c r="D30" s="77" t="s">
        <v>141</v>
      </c>
      <c r="E30" s="77" t="s">
        <v>142</v>
      </c>
      <c r="F30" s="32"/>
      <c r="G30" s="32"/>
      <c r="H30" s="32"/>
      <c r="I30" s="32"/>
      <c r="J30" s="32"/>
      <c r="K30" s="22" t="e">
        <f t="shared" si="0"/>
        <v>#N/A</v>
      </c>
      <c r="L30" s="29" t="e">
        <f t="shared" si="1"/>
        <v>#N/A</v>
      </c>
    </row>
    <row r="31" spans="1:12" s="23" customFormat="1" ht="15.95" customHeight="1">
      <c r="A31" s="19">
        <v>3</v>
      </c>
      <c r="B31" s="20">
        <v>1</v>
      </c>
      <c r="C31" s="21">
        <v>27</v>
      </c>
      <c r="D31" s="77" t="s">
        <v>143</v>
      </c>
      <c r="E31" s="77" t="s">
        <v>144</v>
      </c>
      <c r="F31" s="32"/>
      <c r="G31" s="32"/>
      <c r="H31" s="32"/>
      <c r="I31" s="32"/>
      <c r="J31" s="32"/>
      <c r="K31" s="22" t="e">
        <f t="shared" si="0"/>
        <v>#N/A</v>
      </c>
      <c r="L31" s="29" t="e">
        <f t="shared" si="1"/>
        <v>#N/A</v>
      </c>
    </row>
  </sheetData>
  <sheetProtection sheet="1" objects="1" scenarios="1"/>
  <mergeCells count="8">
    <mergeCell ref="A1:L1"/>
    <mergeCell ref="K3:K4"/>
    <mergeCell ref="L3:L4"/>
    <mergeCell ref="A3:A4"/>
    <mergeCell ref="B3:B4"/>
    <mergeCell ref="C3:C4"/>
    <mergeCell ref="E3:E4"/>
    <mergeCell ref="D3:D4"/>
  </mergeCells>
  <phoneticPr fontId="16" type="noConversion"/>
  <printOptions gridLines="1"/>
  <pageMargins left="0.84" right="0.70866141732283472" top="0.74803149606299213" bottom="0.36" header="0" footer="0"/>
  <pageSetup paperSize="9" fitToWidth="0" orientation="portrait" horizont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C401E-DCAC-4F65-A1B9-8470399E466E}">
  <dimension ref="A1:AC19"/>
  <sheetViews>
    <sheetView workbookViewId="0">
      <selection sqref="A1:K1"/>
    </sheetView>
  </sheetViews>
  <sheetFormatPr defaultRowHeight="21"/>
  <cols>
    <col min="1" max="1" width="12.85546875" style="37" customWidth="1"/>
    <col min="2" max="11" width="7.7109375" style="37" customWidth="1"/>
    <col min="12" max="16384" width="9.140625" style="37"/>
  </cols>
  <sheetData>
    <row r="1" spans="1:29">
      <c r="A1" s="90" t="s">
        <v>258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36"/>
    </row>
    <row r="2" spans="1:29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29" s="42" customFormat="1"/>
    <row r="4" spans="1:29" s="42" customFormat="1">
      <c r="A4" s="99" t="s">
        <v>57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41"/>
      <c r="M4" s="38"/>
      <c r="N4" s="38"/>
      <c r="O4" s="38"/>
      <c r="P4" s="38"/>
      <c r="Q4" s="38"/>
      <c r="R4" s="38"/>
      <c r="S4" s="38"/>
      <c r="T4" s="38"/>
      <c r="U4" s="38"/>
      <c r="V4" s="38"/>
      <c r="W4" s="41"/>
      <c r="X4" s="38"/>
      <c r="Y4" s="38"/>
      <c r="Z4" s="38"/>
      <c r="AA4" s="38"/>
      <c r="AB4" s="38"/>
      <c r="AC4" s="41"/>
    </row>
    <row r="5" spans="1:29" s="42" customFormat="1">
      <c r="A5" s="46" t="s">
        <v>58</v>
      </c>
      <c r="B5" s="98" t="s">
        <v>59</v>
      </c>
      <c r="C5" s="98"/>
      <c r="D5" s="95" t="s">
        <v>60</v>
      </c>
      <c r="E5" s="95"/>
      <c r="F5" s="95" t="s">
        <v>61</v>
      </c>
      <c r="G5" s="95"/>
      <c r="H5" s="95" t="s">
        <v>62</v>
      </c>
      <c r="I5" s="95"/>
      <c r="J5" s="95" t="s">
        <v>63</v>
      </c>
      <c r="K5" s="95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9" s="42" customFormat="1">
      <c r="A6" s="47" t="s">
        <v>70</v>
      </c>
      <c r="B6" s="48">
        <f>COUNTIF('student m.3.1'!$F$5:$F$31,3)</f>
        <v>0</v>
      </c>
      <c r="C6" s="48" t="s">
        <v>15</v>
      </c>
      <c r="D6" s="48">
        <f>COUNTIF('student m.3.1'!$G$5:$G$31,3)</f>
        <v>0</v>
      </c>
      <c r="E6" s="48" t="s">
        <v>15</v>
      </c>
      <c r="F6" s="48">
        <f>COUNTIF('student m.3.1'!$H$5:$H$31,3)</f>
        <v>0</v>
      </c>
      <c r="G6" s="48" t="s">
        <v>15</v>
      </c>
      <c r="H6" s="48">
        <f>COUNTIF('student m.3.1'!$I$5:$I$31,3)</f>
        <v>0</v>
      </c>
      <c r="I6" s="48" t="s">
        <v>15</v>
      </c>
      <c r="J6" s="48">
        <f>COUNTIF('student m.3.1'!$J$5:$J$31,3)</f>
        <v>0</v>
      </c>
      <c r="K6" s="48" t="s">
        <v>15</v>
      </c>
      <c r="L6" s="40"/>
      <c r="M6" s="91"/>
      <c r="N6" s="92"/>
      <c r="O6" s="43"/>
      <c r="P6" s="91"/>
      <c r="Q6" s="92"/>
      <c r="R6" s="39"/>
      <c r="S6" s="91"/>
      <c r="T6" s="92"/>
      <c r="U6" s="41"/>
      <c r="V6" s="93"/>
      <c r="W6" s="92"/>
    </row>
    <row r="7" spans="1:29" s="42" customFormat="1">
      <c r="A7" s="47" t="s">
        <v>71</v>
      </c>
      <c r="B7" s="48">
        <f>COUNTIF('student m.3.1'!$F$5:$F$31,2)</f>
        <v>0</v>
      </c>
      <c r="C7" s="48" t="s">
        <v>15</v>
      </c>
      <c r="D7" s="48">
        <f>COUNTIF('student m.3.1'!$G$5:$G$31,2)</f>
        <v>0</v>
      </c>
      <c r="E7" s="48" t="s">
        <v>15</v>
      </c>
      <c r="F7" s="48">
        <f>COUNTIF('student m.3.1'!$H$5:$H$31,2)</f>
        <v>0</v>
      </c>
      <c r="G7" s="48" t="s">
        <v>15</v>
      </c>
      <c r="H7" s="48">
        <f>COUNTIF('student m.3.1'!$I$5:$I$31,2)</f>
        <v>0</v>
      </c>
      <c r="I7" s="48" t="s">
        <v>15</v>
      </c>
      <c r="J7" s="48">
        <f>COUNTIF('student m.3.1'!$J$5:$J$31,2)</f>
        <v>0</v>
      </c>
      <c r="K7" s="48" t="s">
        <v>15</v>
      </c>
      <c r="L7" s="44"/>
      <c r="M7" s="41"/>
      <c r="N7" s="41"/>
      <c r="O7" s="43"/>
      <c r="P7" s="41"/>
      <c r="Q7" s="41"/>
      <c r="R7" s="39"/>
      <c r="S7" s="41"/>
      <c r="T7" s="41"/>
      <c r="U7" s="41"/>
      <c r="V7" s="45"/>
      <c r="W7" s="45"/>
    </row>
    <row r="8" spans="1:29" s="42" customFormat="1">
      <c r="A8" s="47" t="s">
        <v>72</v>
      </c>
      <c r="B8" s="48">
        <f>COUNTIF('student m.3.1'!$F$5:$F$31,1)</f>
        <v>0</v>
      </c>
      <c r="C8" s="48" t="s">
        <v>15</v>
      </c>
      <c r="D8" s="48">
        <f>COUNTIF('student m.3.1'!$G$5:$G$31,1)</f>
        <v>0</v>
      </c>
      <c r="E8" s="48" t="s">
        <v>15</v>
      </c>
      <c r="F8" s="48">
        <f>COUNTIF('student m.3.1'!$H$5:$H$31,2)</f>
        <v>0</v>
      </c>
      <c r="G8" s="48" t="s">
        <v>15</v>
      </c>
      <c r="H8" s="48">
        <f>COUNTIF('student m.3.1'!$I$5:$I$31,1)</f>
        <v>0</v>
      </c>
      <c r="I8" s="48" t="s">
        <v>15</v>
      </c>
      <c r="J8" s="48">
        <f>COUNTIF('student m.3.1'!$J$5:$J$31,1)</f>
        <v>0</v>
      </c>
      <c r="K8" s="48" t="s">
        <v>15</v>
      </c>
      <c r="L8" s="44"/>
      <c r="M8" s="91"/>
      <c r="N8" s="92"/>
      <c r="O8" s="43"/>
      <c r="P8" s="91"/>
      <c r="Q8" s="92"/>
      <c r="R8" s="39"/>
      <c r="S8" s="91"/>
      <c r="T8" s="92"/>
      <c r="U8" s="41"/>
      <c r="V8" s="93"/>
      <c r="W8" s="92"/>
    </row>
    <row r="9" spans="1:29" s="42" customFormat="1">
      <c r="A9" s="47" t="s">
        <v>73</v>
      </c>
      <c r="B9" s="48">
        <f>COUNTIF('student m.3.1'!$F$5:$F$31,0)</f>
        <v>0</v>
      </c>
      <c r="C9" s="48" t="s">
        <v>15</v>
      </c>
      <c r="D9" s="48">
        <f>COUNTIF('student m.3.1'!$G$5:$G$31,0)</f>
        <v>0</v>
      </c>
      <c r="E9" s="48" t="s">
        <v>15</v>
      </c>
      <c r="F9" s="48">
        <f>COUNTIF('student m.3.1'!$H$5:$H$31,1)</f>
        <v>0</v>
      </c>
      <c r="G9" s="48" t="s">
        <v>15</v>
      </c>
      <c r="H9" s="48">
        <f>COUNTIF('student m.3.1'!$I$5:$I$31,0)</f>
        <v>0</v>
      </c>
      <c r="I9" s="48" t="s">
        <v>15</v>
      </c>
      <c r="J9" s="48">
        <f>COUNTIF('student m.3.1'!$J$5:$J$31,0)</f>
        <v>0</v>
      </c>
      <c r="K9" s="48" t="s">
        <v>15</v>
      </c>
      <c r="L9" s="44"/>
      <c r="M9" s="41"/>
      <c r="N9" s="41"/>
      <c r="O9" s="43"/>
      <c r="P9" s="41"/>
      <c r="Q9" s="41"/>
      <c r="R9" s="39"/>
      <c r="S9" s="41"/>
      <c r="T9" s="41"/>
      <c r="U9" s="41"/>
      <c r="V9" s="45"/>
      <c r="W9" s="45"/>
    </row>
    <row r="10" spans="1:29" s="42" customFormat="1">
      <c r="A10" s="41"/>
      <c r="B10" s="39"/>
      <c r="C10" s="44"/>
      <c r="D10" s="41"/>
      <c r="E10" s="41"/>
      <c r="F10" s="41"/>
      <c r="G10" s="43"/>
      <c r="H10" s="41"/>
      <c r="I10" s="41"/>
      <c r="J10" s="41"/>
      <c r="K10" s="41"/>
      <c r="L10" s="39"/>
      <c r="M10" s="41"/>
      <c r="N10" s="41"/>
      <c r="O10" s="41"/>
      <c r="P10" s="41"/>
      <c r="Q10" s="45"/>
      <c r="R10" s="44"/>
      <c r="S10" s="91"/>
      <c r="T10" s="92"/>
      <c r="U10" s="43"/>
      <c r="V10" s="91"/>
      <c r="W10" s="92"/>
      <c r="X10" s="39"/>
      <c r="Y10" s="91"/>
      <c r="Z10" s="92"/>
      <c r="AA10" s="41"/>
      <c r="AB10" s="93"/>
      <c r="AC10" s="92"/>
    </row>
    <row r="11" spans="1:29" s="42" customFormat="1">
      <c r="A11" s="39"/>
      <c r="B11" s="39"/>
      <c r="C11" s="39"/>
      <c r="D11" s="39"/>
      <c r="E11" s="39"/>
      <c r="F11" s="39"/>
      <c r="G11" s="44"/>
      <c r="H11" s="41"/>
      <c r="I11" s="41"/>
      <c r="J11" s="43"/>
      <c r="K11" s="41"/>
      <c r="L11" s="41"/>
      <c r="M11" s="39"/>
      <c r="N11" s="41"/>
      <c r="O11" s="41"/>
      <c r="P11" s="41"/>
      <c r="Q11" s="45"/>
      <c r="R11" s="45"/>
    </row>
    <row r="12" spans="1:29" s="42" customFormat="1">
      <c r="A12" s="95" t="s">
        <v>69</v>
      </c>
      <c r="B12" s="95" t="s">
        <v>68</v>
      </c>
      <c r="C12" s="95"/>
      <c r="D12" s="95"/>
      <c r="E12" s="95"/>
      <c r="F12" s="95"/>
      <c r="G12" s="95"/>
      <c r="H12" s="95"/>
      <c r="I12" s="95"/>
      <c r="J12" s="44"/>
      <c r="K12" s="44"/>
      <c r="L12" s="44"/>
      <c r="M12" s="44"/>
      <c r="N12" s="44"/>
      <c r="O12" s="44"/>
      <c r="P12" s="44"/>
      <c r="Q12" s="44"/>
      <c r="R12" s="44"/>
    </row>
    <row r="13" spans="1:29" s="42" customFormat="1">
      <c r="A13" s="95"/>
      <c r="B13" s="97" t="s">
        <v>64</v>
      </c>
      <c r="C13" s="97"/>
      <c r="D13" s="97" t="s">
        <v>65</v>
      </c>
      <c r="E13" s="97"/>
      <c r="F13" s="97" t="s">
        <v>66</v>
      </c>
      <c r="G13" s="97"/>
      <c r="H13" s="97" t="s">
        <v>67</v>
      </c>
      <c r="I13" s="97"/>
    </row>
    <row r="14" spans="1:29" s="42" customFormat="1">
      <c r="A14" s="49">
        <f>COUNTA('student m.3.1'!L5:L31)</f>
        <v>27</v>
      </c>
      <c r="B14" s="95">
        <f>COUNTIF('student m.3.1'!$K$5:$K$31,3)</f>
        <v>0</v>
      </c>
      <c r="C14" s="95"/>
      <c r="D14" s="95">
        <f>COUNTIF('student m.3.1'!$K$5:$K$31,2)</f>
        <v>0</v>
      </c>
      <c r="E14" s="95"/>
      <c r="F14" s="95">
        <f>COUNTIF('student m.3.1'!$K$5:$K$31,1)</f>
        <v>0</v>
      </c>
      <c r="G14" s="95"/>
      <c r="H14" s="95">
        <f>COUNTIF('student m.3.1'!$K$5:$K$31,0)</f>
        <v>0</v>
      </c>
      <c r="I14" s="95"/>
    </row>
    <row r="15" spans="1:29" s="42" customFormat="1">
      <c r="A15" s="49" t="s">
        <v>16</v>
      </c>
      <c r="B15" s="96">
        <f>(B14*100)/$A$14</f>
        <v>0</v>
      </c>
      <c r="C15" s="96"/>
      <c r="D15" s="96">
        <f t="shared" ref="D15" si="0">(D14*100)/$A$14</f>
        <v>0</v>
      </c>
      <c r="E15" s="96"/>
      <c r="F15" s="96">
        <f t="shared" ref="F15" si="1">(F14*100)/$A$14</f>
        <v>0</v>
      </c>
      <c r="G15" s="96"/>
      <c r="H15" s="96">
        <f t="shared" ref="H15" si="2">(H14*100)/$A$14</f>
        <v>0</v>
      </c>
      <c r="I15" s="96"/>
    </row>
    <row r="16" spans="1:29" s="42" customFormat="1">
      <c r="B16" s="94"/>
      <c r="C16" s="94"/>
    </row>
    <row r="17" s="42" customFormat="1"/>
    <row r="18" s="42" customFormat="1"/>
    <row r="19" s="42" customFormat="1"/>
  </sheetData>
  <sheetProtection sheet="1" objects="1" scenarios="1"/>
  <mergeCells count="35">
    <mergeCell ref="B15:C15"/>
    <mergeCell ref="B12:I12"/>
    <mergeCell ref="A12:A13"/>
    <mergeCell ref="F13:G13"/>
    <mergeCell ref="H13:I13"/>
    <mergeCell ref="F14:G14"/>
    <mergeCell ref="B16:C16"/>
    <mergeCell ref="D14:E14"/>
    <mergeCell ref="D15:E15"/>
    <mergeCell ref="D13:E13"/>
    <mergeCell ref="A2:K2"/>
    <mergeCell ref="B5:C5"/>
    <mergeCell ref="D5:E5"/>
    <mergeCell ref="F5:G5"/>
    <mergeCell ref="H5:I5"/>
    <mergeCell ref="J5:K5"/>
    <mergeCell ref="A4:K4"/>
    <mergeCell ref="F15:G15"/>
    <mergeCell ref="H14:I14"/>
    <mergeCell ref="H15:I15"/>
    <mergeCell ref="B13:C13"/>
    <mergeCell ref="B14:C14"/>
    <mergeCell ref="A1:K1"/>
    <mergeCell ref="S10:T10"/>
    <mergeCell ref="V10:W10"/>
    <mergeCell ref="Y10:Z10"/>
    <mergeCell ref="AB10:AC10"/>
    <mergeCell ref="M6:N6"/>
    <mergeCell ref="P6:Q6"/>
    <mergeCell ref="S6:T6"/>
    <mergeCell ref="V6:W6"/>
    <mergeCell ref="M8:N8"/>
    <mergeCell ref="P8:Q8"/>
    <mergeCell ref="S8:T8"/>
    <mergeCell ref="V8:W8"/>
  </mergeCells>
  <pageMargins left="0.7" right="0.44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70E07-6FC8-4183-A74C-9B8364690D68}">
  <dimension ref="A1:L25"/>
  <sheetViews>
    <sheetView workbookViewId="0">
      <selection sqref="A1:L1"/>
    </sheetView>
  </sheetViews>
  <sheetFormatPr defaultColWidth="14.42578125" defaultRowHeight="15"/>
  <cols>
    <col min="1" max="1" width="5" style="18" customWidth="1"/>
    <col min="2" max="2" width="5.85546875" style="18" customWidth="1"/>
    <col min="3" max="3" width="6" style="30" customWidth="1"/>
    <col min="4" max="4" width="9.28515625" style="30" customWidth="1"/>
    <col min="5" max="5" width="27.140625" style="18" customWidth="1"/>
    <col min="6" max="6" width="3.7109375" style="30" customWidth="1"/>
    <col min="7" max="10" width="3.5703125" style="30" customWidth="1"/>
    <col min="11" max="11" width="5.7109375" style="30" customWidth="1"/>
    <col min="12" max="12" width="7.42578125" style="30" customWidth="1"/>
    <col min="13" max="16384" width="14.42578125" style="18"/>
  </cols>
  <sheetData>
    <row r="1" spans="1:12" ht="29.25" customHeight="1">
      <c r="A1" s="84" t="s">
        <v>259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18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81.75" customHeight="1">
      <c r="A3" s="85" t="s">
        <v>56</v>
      </c>
      <c r="B3" s="85" t="s">
        <v>4</v>
      </c>
      <c r="C3" s="88" t="s">
        <v>6</v>
      </c>
      <c r="D3" s="85" t="s">
        <v>5</v>
      </c>
      <c r="E3" s="89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3" t="s">
        <v>12</v>
      </c>
      <c r="K3" s="85" t="s">
        <v>13</v>
      </c>
      <c r="L3" s="85" t="s">
        <v>14</v>
      </c>
    </row>
    <row r="4" spans="1:12" ht="15" customHeight="1">
      <c r="A4" s="87"/>
      <c r="B4" s="87"/>
      <c r="C4" s="86"/>
      <c r="D4" s="86"/>
      <c r="E4" s="87"/>
      <c r="F4" s="34">
        <v>3</v>
      </c>
      <c r="G4" s="34">
        <v>3</v>
      </c>
      <c r="H4" s="34">
        <v>3</v>
      </c>
      <c r="I4" s="34">
        <v>3</v>
      </c>
      <c r="J4" s="34">
        <v>3</v>
      </c>
      <c r="K4" s="86"/>
      <c r="L4" s="86"/>
    </row>
    <row r="5" spans="1:12" ht="15.95" customHeight="1">
      <c r="A5" s="24">
        <v>3</v>
      </c>
      <c r="B5" s="24">
        <v>2</v>
      </c>
      <c r="C5" s="74">
        <v>1</v>
      </c>
      <c r="D5" s="77" t="s">
        <v>145</v>
      </c>
      <c r="E5" s="77" t="s">
        <v>146</v>
      </c>
      <c r="F5" s="75"/>
      <c r="G5" s="75"/>
      <c r="H5" s="75"/>
      <c r="I5" s="75"/>
      <c r="J5" s="75"/>
      <c r="K5" s="25" t="e">
        <f>IF(J5="-","-",MODE(F5:J5))</f>
        <v>#N/A</v>
      </c>
      <c r="L5" s="25" t="e">
        <f>IF(K5=3,"ดีเยี่ยม",IF(K5=2,"ดี",IF(K5=1,"พอใช้",IF(K5=0,"ปรับปรุง","-"))))</f>
        <v>#N/A</v>
      </c>
    </row>
    <row r="6" spans="1:12" ht="15.95" customHeight="1">
      <c r="A6" s="24">
        <v>3</v>
      </c>
      <c r="B6" s="24">
        <v>2</v>
      </c>
      <c r="C6" s="74">
        <v>2</v>
      </c>
      <c r="D6" s="77" t="s">
        <v>147</v>
      </c>
      <c r="E6" s="77" t="s">
        <v>148</v>
      </c>
      <c r="F6" s="75"/>
      <c r="G6" s="75"/>
      <c r="H6" s="75"/>
      <c r="I6" s="75"/>
      <c r="J6" s="75"/>
      <c r="K6" s="25" t="e">
        <f t="shared" ref="K6:K25" si="0">IF(J6="-","-",MODE(F6:J6))</f>
        <v>#N/A</v>
      </c>
      <c r="L6" s="25" t="e">
        <f t="shared" ref="L6:L25" si="1">IF(K6=3,"ดีเยี่ยม",IF(K6=2,"ดี",IF(K6=1,"พอใช้",IF(K6=0,"ปรับปรุง","-"))))</f>
        <v>#N/A</v>
      </c>
    </row>
    <row r="7" spans="1:12" ht="15.95" customHeight="1">
      <c r="A7" s="24">
        <v>3</v>
      </c>
      <c r="B7" s="24">
        <v>2</v>
      </c>
      <c r="C7" s="74">
        <v>3</v>
      </c>
      <c r="D7" s="77" t="s">
        <v>149</v>
      </c>
      <c r="E7" s="77" t="s">
        <v>150</v>
      </c>
      <c r="F7" s="75"/>
      <c r="G7" s="75"/>
      <c r="H7" s="75"/>
      <c r="I7" s="75"/>
      <c r="J7" s="75"/>
      <c r="K7" s="25" t="e">
        <f t="shared" si="0"/>
        <v>#N/A</v>
      </c>
      <c r="L7" s="25" t="e">
        <f t="shared" si="1"/>
        <v>#N/A</v>
      </c>
    </row>
    <row r="8" spans="1:12" ht="15.95" customHeight="1">
      <c r="A8" s="24">
        <v>3</v>
      </c>
      <c r="B8" s="24">
        <v>2</v>
      </c>
      <c r="C8" s="74">
        <v>4</v>
      </c>
      <c r="D8" s="77" t="s">
        <v>151</v>
      </c>
      <c r="E8" s="77" t="s">
        <v>152</v>
      </c>
      <c r="F8" s="75"/>
      <c r="G8" s="75"/>
      <c r="H8" s="75"/>
      <c r="I8" s="75"/>
      <c r="J8" s="75"/>
      <c r="K8" s="25" t="e">
        <f t="shared" si="0"/>
        <v>#N/A</v>
      </c>
      <c r="L8" s="25" t="e">
        <f t="shared" si="1"/>
        <v>#N/A</v>
      </c>
    </row>
    <row r="9" spans="1:12" ht="15.95" customHeight="1">
      <c r="A9" s="24">
        <v>3</v>
      </c>
      <c r="B9" s="24">
        <v>2</v>
      </c>
      <c r="C9" s="74">
        <v>5</v>
      </c>
      <c r="D9" s="77" t="s">
        <v>153</v>
      </c>
      <c r="E9" s="77" t="s">
        <v>154</v>
      </c>
      <c r="F9" s="75"/>
      <c r="G9" s="75"/>
      <c r="H9" s="75"/>
      <c r="I9" s="75"/>
      <c r="J9" s="75"/>
      <c r="K9" s="25" t="e">
        <f t="shared" si="0"/>
        <v>#N/A</v>
      </c>
      <c r="L9" s="25" t="e">
        <f t="shared" si="1"/>
        <v>#N/A</v>
      </c>
    </row>
    <row r="10" spans="1:12" ht="15.95" customHeight="1">
      <c r="A10" s="24">
        <v>3</v>
      </c>
      <c r="B10" s="24">
        <v>2</v>
      </c>
      <c r="C10" s="74">
        <v>6</v>
      </c>
      <c r="D10" s="77" t="s">
        <v>155</v>
      </c>
      <c r="E10" s="77" t="s">
        <v>156</v>
      </c>
      <c r="F10" s="75"/>
      <c r="G10" s="75"/>
      <c r="H10" s="75"/>
      <c r="I10" s="75"/>
      <c r="J10" s="75"/>
      <c r="K10" s="25" t="e">
        <f t="shared" si="0"/>
        <v>#N/A</v>
      </c>
      <c r="L10" s="25" t="e">
        <f t="shared" si="1"/>
        <v>#N/A</v>
      </c>
    </row>
    <row r="11" spans="1:12" ht="15.95" customHeight="1">
      <c r="A11" s="24">
        <v>3</v>
      </c>
      <c r="B11" s="24">
        <v>2</v>
      </c>
      <c r="C11" s="74">
        <v>7</v>
      </c>
      <c r="D11" s="77" t="s">
        <v>157</v>
      </c>
      <c r="E11" s="77" t="s">
        <v>158</v>
      </c>
      <c r="F11" s="75"/>
      <c r="G11" s="75"/>
      <c r="H11" s="75"/>
      <c r="I11" s="75"/>
      <c r="J11" s="75"/>
      <c r="K11" s="25" t="e">
        <f t="shared" si="0"/>
        <v>#N/A</v>
      </c>
      <c r="L11" s="25" t="e">
        <f t="shared" si="1"/>
        <v>#N/A</v>
      </c>
    </row>
    <row r="12" spans="1:12" ht="15.95" customHeight="1">
      <c r="A12" s="24">
        <v>3</v>
      </c>
      <c r="B12" s="24">
        <v>2</v>
      </c>
      <c r="C12" s="74">
        <v>8</v>
      </c>
      <c r="D12" s="77" t="s">
        <v>159</v>
      </c>
      <c r="E12" s="77" t="s">
        <v>160</v>
      </c>
      <c r="F12" s="75"/>
      <c r="G12" s="75"/>
      <c r="H12" s="75"/>
      <c r="I12" s="75"/>
      <c r="J12" s="75"/>
      <c r="K12" s="25" t="e">
        <f t="shared" si="0"/>
        <v>#N/A</v>
      </c>
      <c r="L12" s="25" t="e">
        <f t="shared" si="1"/>
        <v>#N/A</v>
      </c>
    </row>
    <row r="13" spans="1:12" ht="15.95" customHeight="1">
      <c r="A13" s="24">
        <v>3</v>
      </c>
      <c r="B13" s="27">
        <v>2</v>
      </c>
      <c r="C13" s="28">
        <v>9</v>
      </c>
      <c r="D13" s="77" t="s">
        <v>161</v>
      </c>
      <c r="E13" s="77" t="s">
        <v>162</v>
      </c>
      <c r="F13" s="75"/>
      <c r="G13" s="75"/>
      <c r="H13" s="75"/>
      <c r="I13" s="75"/>
      <c r="J13" s="75"/>
      <c r="K13" s="29" t="e">
        <f t="shared" si="0"/>
        <v>#N/A</v>
      </c>
      <c r="L13" s="25" t="e">
        <f t="shared" si="1"/>
        <v>#N/A</v>
      </c>
    </row>
    <row r="14" spans="1:12" ht="15.95" customHeight="1">
      <c r="A14" s="24">
        <v>3</v>
      </c>
      <c r="B14" s="20">
        <v>2</v>
      </c>
      <c r="C14" s="21">
        <v>10</v>
      </c>
      <c r="D14" s="77" t="s">
        <v>163</v>
      </c>
      <c r="E14" s="77" t="s">
        <v>164</v>
      </c>
      <c r="F14" s="75"/>
      <c r="G14" s="75"/>
      <c r="H14" s="75"/>
      <c r="I14" s="75"/>
      <c r="J14" s="75"/>
      <c r="K14" s="22" t="e">
        <f t="shared" si="0"/>
        <v>#N/A</v>
      </c>
      <c r="L14" s="25" t="e">
        <f t="shared" si="1"/>
        <v>#N/A</v>
      </c>
    </row>
    <row r="15" spans="1:12" ht="15.95" customHeight="1">
      <c r="A15" s="24">
        <v>3</v>
      </c>
      <c r="B15" s="20">
        <v>2</v>
      </c>
      <c r="C15" s="21">
        <v>11</v>
      </c>
      <c r="D15" s="77" t="s">
        <v>165</v>
      </c>
      <c r="E15" s="77" t="s">
        <v>166</v>
      </c>
      <c r="F15" s="75"/>
      <c r="G15" s="75"/>
      <c r="H15" s="75"/>
      <c r="I15" s="75"/>
      <c r="J15" s="75"/>
      <c r="K15" s="22" t="e">
        <f t="shared" si="0"/>
        <v>#N/A</v>
      </c>
      <c r="L15" s="25" t="e">
        <f t="shared" si="1"/>
        <v>#N/A</v>
      </c>
    </row>
    <row r="16" spans="1:12" ht="15.95" customHeight="1">
      <c r="A16" s="24">
        <v>3</v>
      </c>
      <c r="B16" s="20">
        <v>2</v>
      </c>
      <c r="C16" s="21">
        <v>12</v>
      </c>
      <c r="D16" s="77" t="s">
        <v>167</v>
      </c>
      <c r="E16" s="77" t="s">
        <v>168</v>
      </c>
      <c r="F16" s="75"/>
      <c r="G16" s="75"/>
      <c r="H16" s="75"/>
      <c r="I16" s="75"/>
      <c r="J16" s="75"/>
      <c r="K16" s="22" t="e">
        <f t="shared" si="0"/>
        <v>#N/A</v>
      </c>
      <c r="L16" s="25" t="e">
        <f t="shared" si="1"/>
        <v>#N/A</v>
      </c>
    </row>
    <row r="17" spans="1:12" ht="15.95" customHeight="1">
      <c r="A17" s="24">
        <v>3</v>
      </c>
      <c r="B17" s="20">
        <v>2</v>
      </c>
      <c r="C17" s="21">
        <v>13</v>
      </c>
      <c r="D17" s="77" t="s">
        <v>169</v>
      </c>
      <c r="E17" s="77" t="s">
        <v>170</v>
      </c>
      <c r="F17" s="75"/>
      <c r="G17" s="75"/>
      <c r="H17" s="75"/>
      <c r="I17" s="75"/>
      <c r="J17" s="75"/>
      <c r="K17" s="22" t="e">
        <f t="shared" si="0"/>
        <v>#N/A</v>
      </c>
      <c r="L17" s="25" t="e">
        <f t="shared" si="1"/>
        <v>#N/A</v>
      </c>
    </row>
    <row r="18" spans="1:12" ht="15.95" customHeight="1">
      <c r="A18" s="24">
        <v>3</v>
      </c>
      <c r="B18" s="20">
        <v>2</v>
      </c>
      <c r="C18" s="21">
        <v>14</v>
      </c>
      <c r="D18" s="77" t="s">
        <v>171</v>
      </c>
      <c r="E18" s="77" t="s">
        <v>172</v>
      </c>
      <c r="F18" s="75"/>
      <c r="G18" s="75"/>
      <c r="H18" s="75"/>
      <c r="I18" s="75"/>
      <c r="J18" s="75"/>
      <c r="K18" s="22" t="e">
        <f t="shared" si="0"/>
        <v>#N/A</v>
      </c>
      <c r="L18" s="25" t="e">
        <f t="shared" si="1"/>
        <v>#N/A</v>
      </c>
    </row>
    <row r="19" spans="1:12" ht="15.95" customHeight="1">
      <c r="A19" s="24">
        <v>3</v>
      </c>
      <c r="B19" s="20">
        <v>2</v>
      </c>
      <c r="C19" s="21">
        <v>15</v>
      </c>
      <c r="D19" s="77" t="s">
        <v>173</v>
      </c>
      <c r="E19" s="77" t="s">
        <v>174</v>
      </c>
      <c r="F19" s="75"/>
      <c r="G19" s="75"/>
      <c r="H19" s="75"/>
      <c r="I19" s="75"/>
      <c r="J19" s="75"/>
      <c r="K19" s="22" t="e">
        <f t="shared" si="0"/>
        <v>#N/A</v>
      </c>
      <c r="L19" s="25" t="e">
        <f t="shared" si="1"/>
        <v>#N/A</v>
      </c>
    </row>
    <row r="20" spans="1:12" ht="15.95" customHeight="1">
      <c r="A20" s="24">
        <v>3</v>
      </c>
      <c r="B20" s="20">
        <v>2</v>
      </c>
      <c r="C20" s="21">
        <v>16</v>
      </c>
      <c r="D20" s="77" t="s">
        <v>175</v>
      </c>
      <c r="E20" s="77" t="s">
        <v>176</v>
      </c>
      <c r="F20" s="75"/>
      <c r="G20" s="75"/>
      <c r="H20" s="75"/>
      <c r="I20" s="75"/>
      <c r="J20" s="75"/>
      <c r="K20" s="22" t="e">
        <f t="shared" si="0"/>
        <v>#N/A</v>
      </c>
      <c r="L20" s="25" t="e">
        <f t="shared" si="1"/>
        <v>#N/A</v>
      </c>
    </row>
    <row r="21" spans="1:12" ht="15.95" customHeight="1">
      <c r="A21" s="24">
        <v>3</v>
      </c>
      <c r="B21" s="20">
        <v>2</v>
      </c>
      <c r="C21" s="21">
        <v>17</v>
      </c>
      <c r="D21" s="77" t="s">
        <v>177</v>
      </c>
      <c r="E21" s="77" t="s">
        <v>178</v>
      </c>
      <c r="F21" s="75"/>
      <c r="G21" s="75"/>
      <c r="H21" s="75"/>
      <c r="I21" s="75"/>
      <c r="J21" s="75"/>
      <c r="K21" s="22" t="e">
        <f t="shared" si="0"/>
        <v>#N/A</v>
      </c>
      <c r="L21" s="25" t="e">
        <f t="shared" si="1"/>
        <v>#N/A</v>
      </c>
    </row>
    <row r="22" spans="1:12" ht="15.95" customHeight="1">
      <c r="A22" s="24">
        <v>3</v>
      </c>
      <c r="B22" s="20">
        <v>2</v>
      </c>
      <c r="C22" s="21">
        <v>18</v>
      </c>
      <c r="D22" s="77" t="s">
        <v>179</v>
      </c>
      <c r="E22" s="77" t="s">
        <v>180</v>
      </c>
      <c r="F22" s="75"/>
      <c r="G22" s="75"/>
      <c r="H22" s="75"/>
      <c r="I22" s="75"/>
      <c r="J22" s="75"/>
      <c r="K22" s="22" t="e">
        <f t="shared" si="0"/>
        <v>#N/A</v>
      </c>
      <c r="L22" s="25" t="e">
        <f t="shared" si="1"/>
        <v>#N/A</v>
      </c>
    </row>
    <row r="23" spans="1:12" ht="15.95" customHeight="1">
      <c r="A23" s="24">
        <v>3</v>
      </c>
      <c r="B23" s="20">
        <v>2</v>
      </c>
      <c r="C23" s="21">
        <v>19</v>
      </c>
      <c r="D23" s="77" t="s">
        <v>181</v>
      </c>
      <c r="E23" s="77" t="s">
        <v>182</v>
      </c>
      <c r="F23" s="75"/>
      <c r="G23" s="75"/>
      <c r="H23" s="75"/>
      <c r="I23" s="75"/>
      <c r="J23" s="75"/>
      <c r="K23" s="22" t="e">
        <f t="shared" si="0"/>
        <v>#N/A</v>
      </c>
      <c r="L23" s="25" t="e">
        <f t="shared" si="1"/>
        <v>#N/A</v>
      </c>
    </row>
    <row r="24" spans="1:12" ht="15.95" customHeight="1">
      <c r="A24" s="24">
        <v>3</v>
      </c>
      <c r="B24" s="20">
        <v>2</v>
      </c>
      <c r="C24" s="21">
        <v>20</v>
      </c>
      <c r="D24" s="77" t="s">
        <v>183</v>
      </c>
      <c r="E24" s="77" t="s">
        <v>184</v>
      </c>
      <c r="F24" s="75"/>
      <c r="G24" s="75"/>
      <c r="H24" s="75"/>
      <c r="I24" s="75"/>
      <c r="J24" s="75"/>
      <c r="K24" s="22" t="e">
        <f t="shared" si="0"/>
        <v>#N/A</v>
      </c>
      <c r="L24" s="25" t="e">
        <f t="shared" si="1"/>
        <v>#N/A</v>
      </c>
    </row>
    <row r="25" spans="1:12" ht="15.95" customHeight="1">
      <c r="A25" s="24">
        <v>3</v>
      </c>
      <c r="B25" s="20">
        <v>2</v>
      </c>
      <c r="C25" s="21">
        <v>21</v>
      </c>
      <c r="D25" s="77" t="s">
        <v>185</v>
      </c>
      <c r="E25" s="77" t="s">
        <v>186</v>
      </c>
      <c r="F25" s="75"/>
      <c r="G25" s="75"/>
      <c r="H25" s="75"/>
      <c r="I25" s="75"/>
      <c r="J25" s="75"/>
      <c r="K25" s="22" t="e">
        <f t="shared" si="0"/>
        <v>#N/A</v>
      </c>
      <c r="L25" s="25" t="e">
        <f t="shared" si="1"/>
        <v>#N/A</v>
      </c>
    </row>
  </sheetData>
  <sheetProtection sheet="1" objects="1" scenarios="1"/>
  <mergeCells count="8">
    <mergeCell ref="A1:L1"/>
    <mergeCell ref="A3:A4"/>
    <mergeCell ref="B3:B4"/>
    <mergeCell ref="C3:C4"/>
    <mergeCell ref="D3:D4"/>
    <mergeCell ref="E3:E4"/>
    <mergeCell ref="K3:K4"/>
    <mergeCell ref="L3:L4"/>
  </mergeCells>
  <pageMargins left="0.7" right="0.7" top="0.22" bottom="0.16" header="0.12" footer="0.12"/>
  <pageSetup paperSize="9" orientation="portrait" horizontalDpi="4294967293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25F83-4819-46D0-8FE8-BAE4F9614DBA}">
  <dimension ref="A1:AC16"/>
  <sheetViews>
    <sheetView workbookViewId="0">
      <selection sqref="A1:K1"/>
    </sheetView>
  </sheetViews>
  <sheetFormatPr defaultRowHeight="21"/>
  <cols>
    <col min="1" max="1" width="12.85546875" style="11" customWidth="1"/>
    <col min="2" max="11" width="7.28515625" style="11" customWidth="1"/>
    <col min="12" max="16384" width="9.140625" style="11"/>
  </cols>
  <sheetData>
    <row r="1" spans="1:29">
      <c r="A1" s="90" t="s">
        <v>260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36"/>
    </row>
    <row r="2" spans="1:29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</row>
    <row r="4" spans="1:29" s="54" customFormat="1">
      <c r="A4" s="100" t="s">
        <v>57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53"/>
      <c r="M4" s="50"/>
      <c r="N4" s="50"/>
      <c r="O4" s="50"/>
      <c r="P4" s="50"/>
      <c r="Q4" s="50"/>
      <c r="R4" s="50"/>
      <c r="S4" s="50"/>
      <c r="T4" s="50"/>
      <c r="U4" s="50"/>
      <c r="V4" s="50"/>
      <c r="W4" s="53"/>
      <c r="X4" s="50"/>
      <c r="Y4" s="50"/>
      <c r="Z4" s="50"/>
      <c r="AA4" s="50"/>
      <c r="AB4" s="50"/>
      <c r="AC4" s="53"/>
    </row>
    <row r="5" spans="1:29" s="54" customFormat="1">
      <c r="A5" s="58" t="s">
        <v>58</v>
      </c>
      <c r="B5" s="101" t="s">
        <v>59</v>
      </c>
      <c r="C5" s="101"/>
      <c r="D5" s="102" t="s">
        <v>60</v>
      </c>
      <c r="E5" s="102"/>
      <c r="F5" s="102" t="s">
        <v>61</v>
      </c>
      <c r="G5" s="102"/>
      <c r="H5" s="102" t="s">
        <v>62</v>
      </c>
      <c r="I5" s="102"/>
      <c r="J5" s="102" t="s">
        <v>63</v>
      </c>
      <c r="K5" s="102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</row>
    <row r="6" spans="1:29" s="54" customFormat="1">
      <c r="A6" s="60" t="s">
        <v>70</v>
      </c>
      <c r="B6" s="61">
        <f>COUNTIF('student m.3.2'!$F$5:$F$25,3)</f>
        <v>0</v>
      </c>
      <c r="C6" s="61" t="s">
        <v>15</v>
      </c>
      <c r="D6" s="61">
        <f>COUNTIF('student m.3.2'!$G$5:$G$25,3)</f>
        <v>0</v>
      </c>
      <c r="E6" s="61" t="s">
        <v>15</v>
      </c>
      <c r="F6" s="61">
        <f>COUNTIF('student m.3.2'!$H$5:$H$25,3)</f>
        <v>0</v>
      </c>
      <c r="G6" s="61" t="s">
        <v>15</v>
      </c>
      <c r="H6" s="61">
        <f>COUNTIF('student m.3.2'!$I$5:$I$25,3)</f>
        <v>0</v>
      </c>
      <c r="I6" s="61" t="s">
        <v>15</v>
      </c>
      <c r="J6" s="61">
        <f>COUNTIF('student m.3.2'!$J$5:$J$25,3)</f>
        <v>0</v>
      </c>
      <c r="K6" s="61" t="s">
        <v>15</v>
      </c>
      <c r="L6" s="52"/>
      <c r="M6" s="103"/>
      <c r="N6" s="104"/>
      <c r="O6" s="55"/>
      <c r="P6" s="103"/>
      <c r="Q6" s="104"/>
      <c r="R6" s="51"/>
      <c r="S6" s="103"/>
      <c r="T6" s="104"/>
      <c r="U6" s="53"/>
      <c r="V6" s="105"/>
      <c r="W6" s="104"/>
    </row>
    <row r="7" spans="1:29" s="54" customFormat="1">
      <c r="A7" s="60" t="s">
        <v>71</v>
      </c>
      <c r="B7" s="61">
        <f>COUNTIF('student m.3.2'!$F$5:$F$25,2)</f>
        <v>0</v>
      </c>
      <c r="C7" s="61" t="s">
        <v>15</v>
      </c>
      <c r="D7" s="61">
        <f>COUNTIF('student m.3.2'!$G$5:$G$25,2)</f>
        <v>0</v>
      </c>
      <c r="E7" s="61" t="s">
        <v>15</v>
      </c>
      <c r="F7" s="61">
        <f>COUNTIF('student m.3.2'!$H$5:$H$25,2)</f>
        <v>0</v>
      </c>
      <c r="G7" s="61" t="s">
        <v>15</v>
      </c>
      <c r="H7" s="61">
        <f>COUNTIF('student m.3.2'!$I$5:$I$25,2)</f>
        <v>0</v>
      </c>
      <c r="I7" s="61" t="s">
        <v>15</v>
      </c>
      <c r="J7" s="61">
        <f>COUNTIF('student m.3.2'!$J$5:$J$25,2)</f>
        <v>0</v>
      </c>
      <c r="K7" s="61" t="s">
        <v>15</v>
      </c>
      <c r="L7" s="56"/>
      <c r="M7" s="53"/>
      <c r="N7" s="53"/>
      <c r="O7" s="55"/>
      <c r="P7" s="53"/>
      <c r="Q7" s="53"/>
      <c r="R7" s="51"/>
      <c r="S7" s="53"/>
      <c r="T7" s="53"/>
      <c r="U7" s="53"/>
      <c r="V7" s="57"/>
      <c r="W7" s="57"/>
    </row>
    <row r="8" spans="1:29" s="54" customFormat="1">
      <c r="A8" s="60" t="s">
        <v>72</v>
      </c>
      <c r="B8" s="61">
        <f>COUNTIF('student m.3.2'!$F$5:$F$25,1)</f>
        <v>0</v>
      </c>
      <c r="C8" s="61" t="s">
        <v>15</v>
      </c>
      <c r="D8" s="61">
        <f>COUNTIF('student m.3.2'!$G$5:$G$25,1)</f>
        <v>0</v>
      </c>
      <c r="E8" s="61" t="s">
        <v>15</v>
      </c>
      <c r="F8" s="61">
        <f>COUNTIF('student m.3.2'!$H$5:$H$25,1)</f>
        <v>0</v>
      </c>
      <c r="G8" s="61" t="s">
        <v>15</v>
      </c>
      <c r="H8" s="61">
        <f>COUNTIF('student m.3.2'!$I$5:$I$25,1)</f>
        <v>0</v>
      </c>
      <c r="I8" s="61" t="s">
        <v>15</v>
      </c>
      <c r="J8" s="61">
        <f>COUNTIF('student m.3.2'!$J$5:$J$25,1)</f>
        <v>0</v>
      </c>
      <c r="K8" s="61" t="s">
        <v>15</v>
      </c>
      <c r="L8" s="56"/>
      <c r="M8" s="103"/>
      <c r="N8" s="104"/>
      <c r="O8" s="55"/>
      <c r="P8" s="103"/>
      <c r="Q8" s="104"/>
      <c r="R8" s="51"/>
      <c r="S8" s="103"/>
      <c r="T8" s="104"/>
      <c r="U8" s="53"/>
      <c r="V8" s="105"/>
      <c r="W8" s="104"/>
    </row>
    <row r="9" spans="1:29" s="54" customFormat="1">
      <c r="A9" s="60" t="s">
        <v>73</v>
      </c>
      <c r="B9" s="61">
        <f>COUNTIF('student m.3.2'!$F$5:$F$25,0)</f>
        <v>0</v>
      </c>
      <c r="C9" s="61" t="s">
        <v>15</v>
      </c>
      <c r="D9" s="61">
        <f>COUNTIF('student m.3.2'!$G$5:$G$25,0)</f>
        <v>0</v>
      </c>
      <c r="E9" s="61" t="s">
        <v>15</v>
      </c>
      <c r="F9" s="61">
        <f>COUNTIF('student m.3.2'!$H$5:$H$25,0)</f>
        <v>0</v>
      </c>
      <c r="G9" s="61" t="s">
        <v>15</v>
      </c>
      <c r="H9" s="61">
        <f>COUNTIF('student m.3.2'!$I$5:$I$25,0)</f>
        <v>0</v>
      </c>
      <c r="I9" s="61" t="s">
        <v>15</v>
      </c>
      <c r="J9" s="61">
        <f>COUNTIF('student m.3.2'!$J$5:$J$25,0)</f>
        <v>0</v>
      </c>
      <c r="K9" s="61" t="s">
        <v>15</v>
      </c>
      <c r="L9" s="56"/>
      <c r="M9" s="53"/>
      <c r="N9" s="53"/>
      <c r="O9" s="55"/>
      <c r="P9" s="53"/>
      <c r="Q9" s="53"/>
      <c r="R9" s="51"/>
      <c r="S9" s="53"/>
      <c r="T9" s="53"/>
      <c r="U9" s="53"/>
      <c r="V9" s="57"/>
      <c r="W9" s="57"/>
    </row>
    <row r="10" spans="1:29" s="54" customFormat="1">
      <c r="A10" s="53"/>
      <c r="B10" s="51"/>
      <c r="C10" s="56"/>
      <c r="D10" s="53"/>
      <c r="E10" s="53"/>
      <c r="F10" s="53"/>
      <c r="G10" s="55"/>
      <c r="H10" s="53"/>
      <c r="I10" s="53"/>
      <c r="J10" s="53"/>
      <c r="K10" s="53"/>
      <c r="L10" s="51"/>
      <c r="M10" s="53"/>
      <c r="N10" s="53"/>
      <c r="O10" s="53"/>
      <c r="P10" s="53"/>
      <c r="Q10" s="57"/>
      <c r="R10" s="56"/>
      <c r="S10" s="103"/>
      <c r="T10" s="104"/>
      <c r="U10" s="55"/>
      <c r="V10" s="103"/>
      <c r="W10" s="104"/>
      <c r="X10" s="51"/>
      <c r="Y10" s="103"/>
      <c r="Z10" s="104"/>
      <c r="AA10" s="53"/>
      <c r="AB10" s="105"/>
      <c r="AC10" s="104"/>
    </row>
    <row r="11" spans="1:29" s="54" customFormat="1">
      <c r="A11" s="51"/>
      <c r="B11" s="51"/>
      <c r="C11" s="51"/>
      <c r="D11" s="51"/>
      <c r="E11" s="51"/>
      <c r="F11" s="51"/>
      <c r="G11" s="56"/>
      <c r="H11" s="53"/>
      <c r="I11" s="53"/>
      <c r="J11" s="55"/>
      <c r="K11" s="53"/>
      <c r="L11" s="53"/>
      <c r="M11" s="51"/>
      <c r="N11" s="53"/>
      <c r="O11" s="53"/>
      <c r="P11" s="53"/>
      <c r="Q11" s="57"/>
      <c r="R11" s="57"/>
    </row>
    <row r="12" spans="1:29" s="54" customFormat="1">
      <c r="A12" s="102" t="s">
        <v>69</v>
      </c>
      <c r="B12" s="102" t="s">
        <v>68</v>
      </c>
      <c r="C12" s="102"/>
      <c r="D12" s="102"/>
      <c r="E12" s="102"/>
      <c r="F12" s="102"/>
      <c r="G12" s="102"/>
      <c r="H12" s="102"/>
      <c r="I12" s="102"/>
      <c r="J12" s="56"/>
      <c r="K12" s="56"/>
      <c r="L12" s="56"/>
      <c r="M12" s="56"/>
      <c r="N12" s="56"/>
      <c r="O12" s="56"/>
      <c r="P12" s="56"/>
      <c r="Q12" s="56"/>
      <c r="R12" s="56"/>
    </row>
    <row r="13" spans="1:29" s="54" customFormat="1">
      <c r="A13" s="102"/>
      <c r="B13" s="106" t="s">
        <v>64</v>
      </c>
      <c r="C13" s="106"/>
      <c r="D13" s="106" t="s">
        <v>65</v>
      </c>
      <c r="E13" s="106"/>
      <c r="F13" s="106" t="s">
        <v>66</v>
      </c>
      <c r="G13" s="106"/>
      <c r="H13" s="106" t="s">
        <v>67</v>
      </c>
      <c r="I13" s="106"/>
    </row>
    <row r="14" spans="1:29" s="54" customFormat="1">
      <c r="A14" s="49">
        <f>COUNTA('student m.3.2'!L5:L25)</f>
        <v>21</v>
      </c>
      <c r="B14" s="102">
        <f>COUNTIF('student m.3.2'!$K$5:$K$25,3)</f>
        <v>0</v>
      </c>
      <c r="C14" s="102"/>
      <c r="D14" s="102">
        <f>COUNTIF('student m.3.2'!$K$5:$K$25,2)</f>
        <v>0</v>
      </c>
      <c r="E14" s="102"/>
      <c r="F14" s="102">
        <f>COUNTIF('student m.3.2'!$K$5:$K$25,1)</f>
        <v>0</v>
      </c>
      <c r="G14" s="102"/>
      <c r="H14" s="102">
        <f>COUNTIF('student m.3.2'!$K$5:$K$25,0)</f>
        <v>0</v>
      </c>
      <c r="I14" s="102"/>
    </row>
    <row r="15" spans="1:29" s="54" customFormat="1">
      <c r="A15" s="59" t="s">
        <v>16</v>
      </c>
      <c r="B15" s="108">
        <f>(B14*100)/$A$14</f>
        <v>0</v>
      </c>
      <c r="C15" s="108"/>
      <c r="D15" s="108">
        <f t="shared" ref="D15" si="0">(D14*100)/$A$14</f>
        <v>0</v>
      </c>
      <c r="E15" s="108"/>
      <c r="F15" s="108">
        <f t="shared" ref="F15" si="1">(F14*100)/$A$14</f>
        <v>0</v>
      </c>
      <c r="G15" s="108"/>
      <c r="H15" s="108">
        <f t="shared" ref="H15" si="2">(H14*100)/$A$14</f>
        <v>0</v>
      </c>
      <c r="I15" s="108"/>
    </row>
    <row r="16" spans="1:29" s="54" customFormat="1">
      <c r="B16" s="107"/>
      <c r="C16" s="107"/>
    </row>
  </sheetData>
  <sheetProtection sheet="1" objects="1" scenarios="1"/>
  <mergeCells count="35">
    <mergeCell ref="B16:C16"/>
    <mergeCell ref="B14:C14"/>
    <mergeCell ref="D14:E14"/>
    <mergeCell ref="F14:G14"/>
    <mergeCell ref="H14:I14"/>
    <mergeCell ref="B15:C15"/>
    <mergeCell ref="D15:E15"/>
    <mergeCell ref="F15:G15"/>
    <mergeCell ref="H15:I15"/>
    <mergeCell ref="S10:T10"/>
    <mergeCell ref="V10:W10"/>
    <mergeCell ref="Y10:Z10"/>
    <mergeCell ref="AB10:AC10"/>
    <mergeCell ref="A12:A13"/>
    <mergeCell ref="B12:I12"/>
    <mergeCell ref="B13:C13"/>
    <mergeCell ref="D13:E13"/>
    <mergeCell ref="F13:G13"/>
    <mergeCell ref="H13:I13"/>
    <mergeCell ref="M6:N6"/>
    <mergeCell ref="P6:Q6"/>
    <mergeCell ref="S6:T6"/>
    <mergeCell ref="V6:W6"/>
    <mergeCell ref="M8:N8"/>
    <mergeCell ref="P8:Q8"/>
    <mergeCell ref="S8:T8"/>
    <mergeCell ref="V8:W8"/>
    <mergeCell ref="A1:K1"/>
    <mergeCell ref="A2:K2"/>
    <mergeCell ref="A4:K4"/>
    <mergeCell ref="B5:C5"/>
    <mergeCell ref="D5:E5"/>
    <mergeCell ref="F5:G5"/>
    <mergeCell ref="H5:I5"/>
    <mergeCell ref="J5:K5"/>
  </mergeCell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09AFA-906E-44CF-AA83-B616AD1728A1}">
  <dimension ref="A1:L27"/>
  <sheetViews>
    <sheetView workbookViewId="0">
      <selection sqref="A1:L1"/>
    </sheetView>
  </sheetViews>
  <sheetFormatPr defaultColWidth="14.42578125" defaultRowHeight="15"/>
  <cols>
    <col min="1" max="1" width="5" style="18" customWidth="1"/>
    <col min="2" max="2" width="5.85546875" style="18" customWidth="1"/>
    <col min="3" max="3" width="6" style="30" customWidth="1"/>
    <col min="4" max="4" width="9.28515625" style="30" customWidth="1"/>
    <col min="5" max="5" width="27.140625" style="18" customWidth="1"/>
    <col min="6" max="6" width="3.7109375" style="30" customWidth="1"/>
    <col min="7" max="10" width="3.5703125" style="30" customWidth="1"/>
    <col min="11" max="11" width="5.7109375" style="30" customWidth="1"/>
    <col min="12" max="12" width="7.42578125" style="30" customWidth="1"/>
    <col min="13" max="16384" width="14.42578125" style="18"/>
  </cols>
  <sheetData>
    <row r="1" spans="1:12" ht="29.25" customHeight="1">
      <c r="A1" s="84" t="s">
        <v>261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19.5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81.75" customHeight="1">
      <c r="A3" s="85" t="s">
        <v>56</v>
      </c>
      <c r="B3" s="85" t="s">
        <v>4</v>
      </c>
      <c r="C3" s="88" t="s">
        <v>6</v>
      </c>
      <c r="D3" s="85" t="s">
        <v>5</v>
      </c>
      <c r="E3" s="89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3" t="s">
        <v>12</v>
      </c>
      <c r="K3" s="85" t="s">
        <v>13</v>
      </c>
      <c r="L3" s="85" t="s">
        <v>14</v>
      </c>
    </row>
    <row r="4" spans="1:12" ht="15" customHeight="1">
      <c r="A4" s="87"/>
      <c r="B4" s="87"/>
      <c r="C4" s="86"/>
      <c r="D4" s="86"/>
      <c r="E4" s="87"/>
      <c r="F4" s="34">
        <v>3</v>
      </c>
      <c r="G4" s="34">
        <v>3</v>
      </c>
      <c r="H4" s="34">
        <v>3</v>
      </c>
      <c r="I4" s="34">
        <v>3</v>
      </c>
      <c r="J4" s="34">
        <v>3</v>
      </c>
      <c r="K4" s="86"/>
      <c r="L4" s="86"/>
    </row>
    <row r="5" spans="1:12" ht="15.95" customHeight="1">
      <c r="A5" s="24">
        <v>3</v>
      </c>
      <c r="B5" s="24">
        <v>3</v>
      </c>
      <c r="C5" s="74">
        <v>1</v>
      </c>
      <c r="D5" s="77" t="s">
        <v>187</v>
      </c>
      <c r="E5" s="77" t="s">
        <v>188</v>
      </c>
      <c r="F5" s="75"/>
      <c r="G5" s="31"/>
      <c r="H5" s="75"/>
      <c r="I5" s="31"/>
      <c r="J5" s="75"/>
      <c r="K5" s="25" t="e">
        <f>IF(J5="-","-",MODE(F5:J5))</f>
        <v>#N/A</v>
      </c>
      <c r="L5" s="25" t="e">
        <f>IF(K5=3,"ดีเยี่ยม",IF(K5=2,"ดี",IF(K5=1,"พอใช้",IF(K5=0,"ปรับปรุง","-"))))</f>
        <v>#N/A</v>
      </c>
    </row>
    <row r="6" spans="1:12" ht="15.95" customHeight="1">
      <c r="A6" s="24">
        <v>3</v>
      </c>
      <c r="B6" s="24">
        <v>3</v>
      </c>
      <c r="C6" s="74">
        <v>2</v>
      </c>
      <c r="D6" s="77" t="s">
        <v>189</v>
      </c>
      <c r="E6" s="77" t="s">
        <v>190</v>
      </c>
      <c r="F6" s="75"/>
      <c r="G6" s="31"/>
      <c r="H6" s="75"/>
      <c r="I6" s="31"/>
      <c r="J6" s="75"/>
      <c r="K6" s="25" t="e">
        <f t="shared" ref="K6:K27" si="0">IF(J6="-","-",MODE(F6:J6))</f>
        <v>#N/A</v>
      </c>
      <c r="L6" s="25" t="e">
        <f t="shared" ref="L6:L27" si="1">IF(K6=3,"ดีเยี่ยม",IF(K6=2,"ดี",IF(K6=1,"พอใช้",IF(K6=0,"ปรับปรุง","-"))))</f>
        <v>#N/A</v>
      </c>
    </row>
    <row r="7" spans="1:12" ht="15.95" customHeight="1">
      <c r="A7" s="24">
        <v>3</v>
      </c>
      <c r="B7" s="24">
        <v>3</v>
      </c>
      <c r="C7" s="74">
        <v>3</v>
      </c>
      <c r="D7" s="77" t="s">
        <v>191</v>
      </c>
      <c r="E7" s="77" t="s">
        <v>192</v>
      </c>
      <c r="F7" s="75"/>
      <c r="G7" s="31"/>
      <c r="H7" s="75"/>
      <c r="I7" s="31"/>
      <c r="J7" s="75"/>
      <c r="K7" s="25" t="e">
        <f t="shared" si="0"/>
        <v>#N/A</v>
      </c>
      <c r="L7" s="25" t="e">
        <f t="shared" si="1"/>
        <v>#N/A</v>
      </c>
    </row>
    <row r="8" spans="1:12" ht="15.95" customHeight="1">
      <c r="A8" s="24">
        <v>3</v>
      </c>
      <c r="B8" s="24">
        <v>3</v>
      </c>
      <c r="C8" s="74">
        <v>4</v>
      </c>
      <c r="D8" s="77" t="s">
        <v>193</v>
      </c>
      <c r="E8" s="77" t="s">
        <v>194</v>
      </c>
      <c r="F8" s="75"/>
      <c r="G8" s="31"/>
      <c r="H8" s="75"/>
      <c r="I8" s="31"/>
      <c r="J8" s="75"/>
      <c r="K8" s="25" t="e">
        <f t="shared" si="0"/>
        <v>#N/A</v>
      </c>
      <c r="L8" s="25" t="e">
        <f t="shared" si="1"/>
        <v>#N/A</v>
      </c>
    </row>
    <row r="9" spans="1:12" ht="15.95" customHeight="1">
      <c r="A9" s="24">
        <v>3</v>
      </c>
      <c r="B9" s="24">
        <v>3</v>
      </c>
      <c r="C9" s="74">
        <v>5</v>
      </c>
      <c r="D9" s="77" t="s">
        <v>195</v>
      </c>
      <c r="E9" s="77" t="s">
        <v>196</v>
      </c>
      <c r="F9" s="75"/>
      <c r="G9" s="31"/>
      <c r="H9" s="75"/>
      <c r="I9" s="31"/>
      <c r="J9" s="75"/>
      <c r="K9" s="25" t="e">
        <f t="shared" si="0"/>
        <v>#N/A</v>
      </c>
      <c r="L9" s="25" t="e">
        <f t="shared" si="1"/>
        <v>#N/A</v>
      </c>
    </row>
    <row r="10" spans="1:12" ht="15.95" customHeight="1">
      <c r="A10" s="24">
        <v>3</v>
      </c>
      <c r="B10" s="24">
        <v>3</v>
      </c>
      <c r="C10" s="74">
        <v>6</v>
      </c>
      <c r="D10" s="77" t="s">
        <v>197</v>
      </c>
      <c r="E10" s="77" t="s">
        <v>198</v>
      </c>
      <c r="F10" s="75"/>
      <c r="G10" s="31"/>
      <c r="H10" s="75"/>
      <c r="I10" s="31"/>
      <c r="J10" s="75"/>
      <c r="K10" s="25" t="e">
        <f t="shared" si="0"/>
        <v>#N/A</v>
      </c>
      <c r="L10" s="25" t="e">
        <f t="shared" si="1"/>
        <v>#N/A</v>
      </c>
    </row>
    <row r="11" spans="1:12" ht="15.95" customHeight="1">
      <c r="A11" s="24">
        <v>3</v>
      </c>
      <c r="B11" s="24">
        <v>3</v>
      </c>
      <c r="C11" s="74">
        <v>7</v>
      </c>
      <c r="D11" s="77" t="s">
        <v>199</v>
      </c>
      <c r="E11" s="77" t="s">
        <v>200</v>
      </c>
      <c r="F11" s="75"/>
      <c r="G11" s="31"/>
      <c r="H11" s="75"/>
      <c r="I11" s="31"/>
      <c r="J11" s="75"/>
      <c r="K11" s="25" t="e">
        <f t="shared" si="0"/>
        <v>#N/A</v>
      </c>
      <c r="L11" s="25" t="e">
        <f t="shared" si="1"/>
        <v>#N/A</v>
      </c>
    </row>
    <row r="12" spans="1:12" ht="15.95" customHeight="1">
      <c r="A12" s="24">
        <v>3</v>
      </c>
      <c r="B12" s="27">
        <v>3</v>
      </c>
      <c r="C12" s="28">
        <v>8</v>
      </c>
      <c r="D12" s="77" t="s">
        <v>201</v>
      </c>
      <c r="E12" s="77" t="s">
        <v>202</v>
      </c>
      <c r="F12" s="75"/>
      <c r="G12" s="31"/>
      <c r="H12" s="75"/>
      <c r="I12" s="31"/>
      <c r="J12" s="75"/>
      <c r="K12" s="29" t="e">
        <f t="shared" si="0"/>
        <v>#N/A</v>
      </c>
      <c r="L12" s="25" t="e">
        <f t="shared" si="1"/>
        <v>#N/A</v>
      </c>
    </row>
    <row r="13" spans="1:12" ht="15.95" customHeight="1">
      <c r="A13" s="24">
        <v>3</v>
      </c>
      <c r="B13" s="20">
        <v>3</v>
      </c>
      <c r="C13" s="21">
        <v>9</v>
      </c>
      <c r="D13" s="77" t="s">
        <v>203</v>
      </c>
      <c r="E13" s="77" t="s">
        <v>204</v>
      </c>
      <c r="F13" s="75"/>
      <c r="G13" s="31"/>
      <c r="H13" s="75"/>
      <c r="I13" s="31"/>
      <c r="J13" s="75"/>
      <c r="K13" s="22" t="e">
        <f t="shared" si="0"/>
        <v>#N/A</v>
      </c>
      <c r="L13" s="25" t="e">
        <f t="shared" si="1"/>
        <v>#N/A</v>
      </c>
    </row>
    <row r="14" spans="1:12" ht="15.95" customHeight="1">
      <c r="A14" s="24">
        <v>3</v>
      </c>
      <c r="B14" s="20">
        <v>3</v>
      </c>
      <c r="C14" s="21">
        <v>10</v>
      </c>
      <c r="D14" s="77" t="s">
        <v>205</v>
      </c>
      <c r="E14" s="77" t="s">
        <v>206</v>
      </c>
      <c r="F14" s="75"/>
      <c r="G14" s="31"/>
      <c r="H14" s="75"/>
      <c r="I14" s="31"/>
      <c r="J14" s="75"/>
      <c r="K14" s="22" t="e">
        <f t="shared" si="0"/>
        <v>#N/A</v>
      </c>
      <c r="L14" s="25" t="e">
        <f t="shared" si="1"/>
        <v>#N/A</v>
      </c>
    </row>
    <row r="15" spans="1:12" ht="15.95" customHeight="1">
      <c r="A15" s="24">
        <v>3</v>
      </c>
      <c r="B15" s="20">
        <v>3</v>
      </c>
      <c r="C15" s="21">
        <v>11</v>
      </c>
      <c r="D15" s="77" t="s">
        <v>207</v>
      </c>
      <c r="E15" s="77" t="s">
        <v>208</v>
      </c>
      <c r="F15" s="75"/>
      <c r="G15" s="31"/>
      <c r="H15" s="75"/>
      <c r="I15" s="31"/>
      <c r="J15" s="75"/>
      <c r="K15" s="22" t="e">
        <f t="shared" si="0"/>
        <v>#N/A</v>
      </c>
      <c r="L15" s="25" t="e">
        <f t="shared" si="1"/>
        <v>#N/A</v>
      </c>
    </row>
    <row r="16" spans="1:12" ht="15.95" customHeight="1">
      <c r="A16" s="24">
        <v>3</v>
      </c>
      <c r="B16" s="20">
        <v>3</v>
      </c>
      <c r="C16" s="21">
        <v>12</v>
      </c>
      <c r="D16" s="77" t="s">
        <v>209</v>
      </c>
      <c r="E16" s="77" t="s">
        <v>210</v>
      </c>
      <c r="F16" s="75"/>
      <c r="G16" s="31"/>
      <c r="H16" s="75"/>
      <c r="I16" s="31"/>
      <c r="J16" s="75"/>
      <c r="K16" s="22" t="e">
        <f t="shared" si="0"/>
        <v>#N/A</v>
      </c>
      <c r="L16" s="25" t="e">
        <f t="shared" si="1"/>
        <v>#N/A</v>
      </c>
    </row>
    <row r="17" spans="1:12" ht="15.95" customHeight="1">
      <c r="A17" s="24">
        <v>3</v>
      </c>
      <c r="B17" s="20">
        <v>3</v>
      </c>
      <c r="C17" s="21">
        <v>13</v>
      </c>
      <c r="D17" s="77" t="s">
        <v>211</v>
      </c>
      <c r="E17" s="77" t="s">
        <v>212</v>
      </c>
      <c r="F17" s="75"/>
      <c r="G17" s="31"/>
      <c r="H17" s="75"/>
      <c r="I17" s="31"/>
      <c r="J17" s="75"/>
      <c r="K17" s="22" t="e">
        <f t="shared" si="0"/>
        <v>#N/A</v>
      </c>
      <c r="L17" s="25" t="e">
        <f t="shared" si="1"/>
        <v>#N/A</v>
      </c>
    </row>
    <row r="18" spans="1:12" ht="15.95" customHeight="1">
      <c r="A18" s="24">
        <v>3</v>
      </c>
      <c r="B18" s="20">
        <v>3</v>
      </c>
      <c r="C18" s="21">
        <v>14</v>
      </c>
      <c r="D18" s="77" t="s">
        <v>213</v>
      </c>
      <c r="E18" s="77" t="s">
        <v>214</v>
      </c>
      <c r="F18" s="75"/>
      <c r="G18" s="31"/>
      <c r="H18" s="75"/>
      <c r="I18" s="31"/>
      <c r="J18" s="75"/>
      <c r="K18" s="22" t="e">
        <f t="shared" si="0"/>
        <v>#N/A</v>
      </c>
      <c r="L18" s="25" t="e">
        <f t="shared" si="1"/>
        <v>#N/A</v>
      </c>
    </row>
    <row r="19" spans="1:12" ht="15.95" customHeight="1">
      <c r="A19" s="24">
        <v>3</v>
      </c>
      <c r="B19" s="20">
        <v>3</v>
      </c>
      <c r="C19" s="21">
        <v>15</v>
      </c>
      <c r="D19" s="77" t="s">
        <v>215</v>
      </c>
      <c r="E19" s="77" t="s">
        <v>216</v>
      </c>
      <c r="F19" s="75"/>
      <c r="G19" s="31"/>
      <c r="H19" s="75"/>
      <c r="I19" s="31"/>
      <c r="J19" s="75"/>
      <c r="K19" s="22" t="e">
        <f t="shared" si="0"/>
        <v>#N/A</v>
      </c>
      <c r="L19" s="25" t="e">
        <f t="shared" si="1"/>
        <v>#N/A</v>
      </c>
    </row>
    <row r="20" spans="1:12" ht="15.95" customHeight="1">
      <c r="A20" s="24">
        <v>3</v>
      </c>
      <c r="B20" s="20">
        <v>3</v>
      </c>
      <c r="C20" s="21">
        <v>16</v>
      </c>
      <c r="D20" s="77" t="s">
        <v>217</v>
      </c>
      <c r="E20" s="77" t="s">
        <v>218</v>
      </c>
      <c r="F20" s="75"/>
      <c r="G20" s="31"/>
      <c r="H20" s="75"/>
      <c r="I20" s="31"/>
      <c r="J20" s="75"/>
      <c r="K20" s="22" t="e">
        <f t="shared" si="0"/>
        <v>#N/A</v>
      </c>
      <c r="L20" s="25" t="e">
        <f t="shared" si="1"/>
        <v>#N/A</v>
      </c>
    </row>
    <row r="21" spans="1:12" ht="15.95" customHeight="1">
      <c r="A21" s="24">
        <v>3</v>
      </c>
      <c r="B21" s="20">
        <v>3</v>
      </c>
      <c r="C21" s="21">
        <v>17</v>
      </c>
      <c r="D21" s="77" t="s">
        <v>219</v>
      </c>
      <c r="E21" s="77" t="s">
        <v>220</v>
      </c>
      <c r="F21" s="75"/>
      <c r="G21" s="31"/>
      <c r="H21" s="75"/>
      <c r="I21" s="31"/>
      <c r="J21" s="75"/>
      <c r="K21" s="22" t="e">
        <f t="shared" si="0"/>
        <v>#N/A</v>
      </c>
      <c r="L21" s="25" t="e">
        <f t="shared" si="1"/>
        <v>#N/A</v>
      </c>
    </row>
    <row r="22" spans="1:12" ht="15.95" customHeight="1">
      <c r="A22" s="24">
        <v>3</v>
      </c>
      <c r="B22" s="20">
        <v>3</v>
      </c>
      <c r="C22" s="21">
        <v>18</v>
      </c>
      <c r="D22" s="77" t="s">
        <v>221</v>
      </c>
      <c r="E22" s="77" t="s">
        <v>222</v>
      </c>
      <c r="F22" s="75"/>
      <c r="G22" s="31"/>
      <c r="H22" s="75"/>
      <c r="I22" s="31"/>
      <c r="J22" s="75"/>
      <c r="K22" s="22" t="e">
        <f t="shared" si="0"/>
        <v>#N/A</v>
      </c>
      <c r="L22" s="25" t="e">
        <f t="shared" si="1"/>
        <v>#N/A</v>
      </c>
    </row>
    <row r="23" spans="1:12" ht="15.95" customHeight="1">
      <c r="A23" s="24">
        <v>3</v>
      </c>
      <c r="B23" s="20">
        <v>3</v>
      </c>
      <c r="C23" s="21">
        <v>19</v>
      </c>
      <c r="D23" s="77" t="s">
        <v>223</v>
      </c>
      <c r="E23" s="77" t="s">
        <v>224</v>
      </c>
      <c r="F23" s="75"/>
      <c r="G23" s="31"/>
      <c r="H23" s="75"/>
      <c r="I23" s="31"/>
      <c r="J23" s="75"/>
      <c r="K23" s="22" t="e">
        <f t="shared" si="0"/>
        <v>#N/A</v>
      </c>
      <c r="L23" s="25" t="e">
        <f t="shared" si="1"/>
        <v>#N/A</v>
      </c>
    </row>
    <row r="24" spans="1:12" ht="15.95" customHeight="1">
      <c r="A24" s="24">
        <v>3</v>
      </c>
      <c r="B24" s="20">
        <v>3</v>
      </c>
      <c r="C24" s="21">
        <v>20</v>
      </c>
      <c r="D24" s="77" t="s">
        <v>225</v>
      </c>
      <c r="E24" s="77" t="s">
        <v>226</v>
      </c>
      <c r="F24" s="75"/>
      <c r="G24" s="31"/>
      <c r="H24" s="75"/>
      <c r="I24" s="31"/>
      <c r="J24" s="75"/>
      <c r="K24" s="22" t="e">
        <f t="shared" si="0"/>
        <v>#N/A</v>
      </c>
      <c r="L24" s="25" t="e">
        <f t="shared" si="1"/>
        <v>#N/A</v>
      </c>
    </row>
    <row r="25" spans="1:12" ht="15.95" customHeight="1">
      <c r="A25" s="24">
        <v>3</v>
      </c>
      <c r="B25" s="20">
        <v>3</v>
      </c>
      <c r="C25" s="21">
        <v>21</v>
      </c>
      <c r="D25" s="77" t="s">
        <v>227</v>
      </c>
      <c r="E25" s="77" t="s">
        <v>228</v>
      </c>
      <c r="F25" s="75"/>
      <c r="G25" s="31"/>
      <c r="H25" s="75"/>
      <c r="I25" s="31"/>
      <c r="J25" s="75"/>
      <c r="K25" s="22" t="e">
        <f t="shared" si="0"/>
        <v>#N/A</v>
      </c>
      <c r="L25" s="25" t="e">
        <f t="shared" si="1"/>
        <v>#N/A</v>
      </c>
    </row>
    <row r="26" spans="1:12" ht="15.95" customHeight="1">
      <c r="A26" s="24">
        <v>3</v>
      </c>
      <c r="B26" s="20">
        <v>3</v>
      </c>
      <c r="C26" s="21">
        <v>22</v>
      </c>
      <c r="D26" s="77" t="s">
        <v>229</v>
      </c>
      <c r="E26" s="77" t="s">
        <v>230</v>
      </c>
      <c r="F26" s="75"/>
      <c r="G26" s="31"/>
      <c r="H26" s="75"/>
      <c r="I26" s="31"/>
      <c r="J26" s="75"/>
      <c r="K26" s="22" t="e">
        <f t="shared" si="0"/>
        <v>#N/A</v>
      </c>
      <c r="L26" s="25" t="e">
        <f t="shared" si="1"/>
        <v>#N/A</v>
      </c>
    </row>
    <row r="27" spans="1:12" ht="15.95" customHeight="1">
      <c r="A27" s="24">
        <v>3</v>
      </c>
      <c r="B27" s="20">
        <v>3</v>
      </c>
      <c r="C27" s="21">
        <v>23</v>
      </c>
      <c r="D27" s="77" t="s">
        <v>231</v>
      </c>
      <c r="E27" s="77" t="s">
        <v>232</v>
      </c>
      <c r="F27" s="75"/>
      <c r="G27" s="31"/>
      <c r="H27" s="75"/>
      <c r="I27" s="31"/>
      <c r="J27" s="75"/>
      <c r="K27" s="22" t="e">
        <f t="shared" si="0"/>
        <v>#N/A</v>
      </c>
      <c r="L27" s="25" t="e">
        <f t="shared" si="1"/>
        <v>#N/A</v>
      </c>
    </row>
  </sheetData>
  <sheetProtection sheet="1" objects="1" scenarios="1"/>
  <mergeCells count="8">
    <mergeCell ref="A1:L1"/>
    <mergeCell ref="A3:A4"/>
    <mergeCell ref="B3:B4"/>
    <mergeCell ref="C3:C4"/>
    <mergeCell ref="D3:D4"/>
    <mergeCell ref="E3:E4"/>
    <mergeCell ref="K3:K4"/>
    <mergeCell ref="L3:L4"/>
  </mergeCells>
  <pageMargins left="0.7" right="0.7" top="0.2" bottom="0.16" header="0.12" footer="0.12"/>
  <pageSetup paperSize="9" orientation="portrait" horizontalDpi="4294967293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8E4FB-86EA-4817-807E-975A493D9F94}">
  <dimension ref="A1:AC18"/>
  <sheetViews>
    <sheetView workbookViewId="0">
      <selection sqref="A1:K1"/>
    </sheetView>
  </sheetViews>
  <sheetFormatPr defaultRowHeight="21"/>
  <cols>
    <col min="1" max="1" width="12.85546875" style="37" customWidth="1"/>
    <col min="2" max="11" width="7.28515625" style="37" customWidth="1"/>
    <col min="12" max="16384" width="9.140625" style="37"/>
  </cols>
  <sheetData>
    <row r="1" spans="1:29">
      <c r="A1" s="90" t="s">
        <v>263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36"/>
    </row>
    <row r="2" spans="1:29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29" s="42" customFormat="1"/>
    <row r="4" spans="1:29" s="42" customFormat="1">
      <c r="A4" s="99" t="s">
        <v>57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41"/>
      <c r="M4" s="38"/>
      <c r="N4" s="38"/>
      <c r="O4" s="38"/>
      <c r="P4" s="38"/>
      <c r="Q4" s="38"/>
      <c r="R4" s="38"/>
      <c r="S4" s="38"/>
      <c r="T4" s="38"/>
      <c r="U4" s="38"/>
      <c r="V4" s="38"/>
      <c r="W4" s="41"/>
      <c r="X4" s="38"/>
      <c r="Y4" s="38"/>
      <c r="Z4" s="38"/>
      <c r="AA4" s="38"/>
      <c r="AB4" s="38"/>
      <c r="AC4" s="41"/>
    </row>
    <row r="5" spans="1:29" s="42" customFormat="1">
      <c r="A5" s="46" t="s">
        <v>58</v>
      </c>
      <c r="B5" s="98" t="s">
        <v>59</v>
      </c>
      <c r="C5" s="98"/>
      <c r="D5" s="95" t="s">
        <v>60</v>
      </c>
      <c r="E5" s="95"/>
      <c r="F5" s="95" t="s">
        <v>61</v>
      </c>
      <c r="G5" s="95"/>
      <c r="H5" s="95" t="s">
        <v>62</v>
      </c>
      <c r="I5" s="95"/>
      <c r="J5" s="95" t="s">
        <v>63</v>
      </c>
      <c r="K5" s="95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9" s="42" customFormat="1">
      <c r="A6" s="47" t="s">
        <v>70</v>
      </c>
      <c r="B6" s="48">
        <f>COUNTIF('student m.3.3'!$F$5:$F$27,3)</f>
        <v>0</v>
      </c>
      <c r="C6" s="48" t="s">
        <v>15</v>
      </c>
      <c r="D6" s="48">
        <f>COUNTIF('student m.3.3'!$G$5:$G$27,3)</f>
        <v>0</v>
      </c>
      <c r="E6" s="48" t="s">
        <v>15</v>
      </c>
      <c r="F6" s="48">
        <f>COUNTIF('student m.3.3'!$H$5:$H$27,3)</f>
        <v>0</v>
      </c>
      <c r="G6" s="48" t="s">
        <v>15</v>
      </c>
      <c r="H6" s="48">
        <f>COUNTIF('student m.3.3'!$I$5:$I$27,3)</f>
        <v>0</v>
      </c>
      <c r="I6" s="48" t="s">
        <v>15</v>
      </c>
      <c r="J6" s="48">
        <f>COUNTIF('student m.3.3'!$J$5:$J$27,3)</f>
        <v>0</v>
      </c>
      <c r="K6" s="48" t="s">
        <v>15</v>
      </c>
      <c r="L6" s="40"/>
      <c r="M6" s="91"/>
      <c r="N6" s="92"/>
      <c r="O6" s="43"/>
      <c r="P6" s="91"/>
      <c r="Q6" s="92"/>
      <c r="R6" s="39"/>
      <c r="S6" s="91"/>
      <c r="T6" s="92"/>
      <c r="U6" s="41"/>
      <c r="V6" s="93"/>
      <c r="W6" s="92"/>
    </row>
    <row r="7" spans="1:29" s="42" customFormat="1">
      <c r="A7" s="47" t="s">
        <v>71</v>
      </c>
      <c r="B7" s="48">
        <f>COUNTIF('student m.3.3'!$F$5:$F$27,2)</f>
        <v>0</v>
      </c>
      <c r="C7" s="48" t="s">
        <v>15</v>
      </c>
      <c r="D7" s="48">
        <f>COUNTIF('student m.3.3'!$G$5:$G$27,2)</f>
        <v>0</v>
      </c>
      <c r="E7" s="48" t="s">
        <v>15</v>
      </c>
      <c r="F7" s="48">
        <f>COUNTIF('student m.3.3'!$H$5:$H$27,2)</f>
        <v>0</v>
      </c>
      <c r="G7" s="48" t="s">
        <v>15</v>
      </c>
      <c r="H7" s="48">
        <f>COUNTIF('student m.3.3'!$I$5:$I$27,2)</f>
        <v>0</v>
      </c>
      <c r="I7" s="48" t="s">
        <v>15</v>
      </c>
      <c r="J7" s="48">
        <f>COUNTIF('student m.3.3'!$J$5:$J$27,2)</f>
        <v>0</v>
      </c>
      <c r="K7" s="48" t="s">
        <v>15</v>
      </c>
      <c r="L7" s="44"/>
      <c r="M7" s="41"/>
      <c r="N7" s="41"/>
      <c r="O7" s="43"/>
      <c r="P7" s="41"/>
      <c r="Q7" s="41"/>
      <c r="R7" s="39"/>
      <c r="S7" s="41"/>
      <c r="T7" s="41"/>
      <c r="U7" s="41"/>
      <c r="V7" s="45"/>
      <c r="W7" s="45"/>
    </row>
    <row r="8" spans="1:29" s="42" customFormat="1">
      <c r="A8" s="47" t="s">
        <v>72</v>
      </c>
      <c r="B8" s="48">
        <f>COUNTIF('student m.3.3'!$F$5:$F$27,1)</f>
        <v>0</v>
      </c>
      <c r="C8" s="48" t="s">
        <v>15</v>
      </c>
      <c r="D8" s="48">
        <f>COUNTIF('student m.3.3'!$G$5:$G$27,1)</f>
        <v>0</v>
      </c>
      <c r="E8" s="48" t="s">
        <v>15</v>
      </c>
      <c r="F8" s="48">
        <f>COUNTIF('student m.3.3'!$H$5:$H$27,1)</f>
        <v>0</v>
      </c>
      <c r="G8" s="48" t="s">
        <v>15</v>
      </c>
      <c r="H8" s="48">
        <f>COUNTIF('student m.3.3'!$I$5:$I$27,1)</f>
        <v>0</v>
      </c>
      <c r="I8" s="48" t="s">
        <v>15</v>
      </c>
      <c r="J8" s="48">
        <f>COUNTIF('student m.3.3'!$J$5:$J$27,1)</f>
        <v>0</v>
      </c>
      <c r="K8" s="48" t="s">
        <v>15</v>
      </c>
      <c r="L8" s="44"/>
      <c r="M8" s="91"/>
      <c r="N8" s="92"/>
      <c r="O8" s="43"/>
      <c r="P8" s="91"/>
      <c r="Q8" s="92"/>
      <c r="R8" s="39"/>
      <c r="S8" s="91"/>
      <c r="T8" s="92"/>
      <c r="U8" s="41"/>
      <c r="V8" s="93"/>
      <c r="W8" s="92"/>
    </row>
    <row r="9" spans="1:29" s="42" customFormat="1">
      <c r="A9" s="47" t="s">
        <v>73</v>
      </c>
      <c r="B9" s="48">
        <f>COUNTIF('student m.3.3'!$F$5:$F$27,0)</f>
        <v>0</v>
      </c>
      <c r="C9" s="48" t="s">
        <v>15</v>
      </c>
      <c r="D9" s="48">
        <f>COUNTIF('student m.3.3'!$G$5:$G$27,0)</f>
        <v>0</v>
      </c>
      <c r="E9" s="48" t="s">
        <v>15</v>
      </c>
      <c r="F9" s="48">
        <f>COUNTIF('student m.3.3'!$H$5:$H$27,0)</f>
        <v>0</v>
      </c>
      <c r="G9" s="48" t="s">
        <v>15</v>
      </c>
      <c r="H9" s="48">
        <f>COUNTIF('student m.3.3'!$I$5:$I$27,0)</f>
        <v>0</v>
      </c>
      <c r="I9" s="48" t="s">
        <v>15</v>
      </c>
      <c r="J9" s="48">
        <f>COUNTIF('student m.3.3'!$J$5:$J$27,0)</f>
        <v>0</v>
      </c>
      <c r="K9" s="48" t="s">
        <v>15</v>
      </c>
      <c r="L9" s="44"/>
      <c r="M9" s="41"/>
      <c r="N9" s="41"/>
      <c r="O9" s="43"/>
      <c r="P9" s="41"/>
      <c r="Q9" s="41"/>
      <c r="R9" s="39"/>
      <c r="S9" s="41"/>
      <c r="T9" s="41"/>
      <c r="U9" s="41"/>
      <c r="V9" s="45"/>
      <c r="W9" s="45"/>
    </row>
    <row r="10" spans="1:29" s="42" customFormat="1">
      <c r="A10" s="41"/>
      <c r="B10" s="39"/>
      <c r="C10" s="44"/>
      <c r="D10" s="41"/>
      <c r="E10" s="41"/>
      <c r="F10" s="41"/>
      <c r="G10" s="43"/>
      <c r="H10" s="41"/>
      <c r="I10" s="41"/>
      <c r="J10" s="41"/>
      <c r="K10" s="41"/>
      <c r="L10" s="39"/>
      <c r="M10" s="41"/>
      <c r="N10" s="41"/>
      <c r="O10" s="41"/>
      <c r="P10" s="41"/>
      <c r="Q10" s="45"/>
      <c r="R10" s="44"/>
      <c r="S10" s="91"/>
      <c r="T10" s="92"/>
      <c r="U10" s="43"/>
      <c r="V10" s="91"/>
      <c r="W10" s="92"/>
      <c r="X10" s="39"/>
      <c r="Y10" s="91"/>
      <c r="Z10" s="92"/>
      <c r="AA10" s="41"/>
      <c r="AB10" s="93"/>
      <c r="AC10" s="92"/>
    </row>
    <row r="11" spans="1:29" s="42" customFormat="1">
      <c r="A11" s="39"/>
      <c r="B11" s="39"/>
      <c r="C11" s="39"/>
      <c r="D11" s="39"/>
      <c r="E11" s="39"/>
      <c r="F11" s="39"/>
      <c r="G11" s="44"/>
      <c r="H11" s="41"/>
      <c r="I11" s="41"/>
      <c r="J11" s="43"/>
      <c r="K11" s="41"/>
      <c r="L11" s="41"/>
      <c r="M11" s="39"/>
      <c r="N11" s="41"/>
      <c r="O11" s="41"/>
      <c r="P11" s="41"/>
      <c r="Q11" s="45"/>
      <c r="R11" s="45"/>
    </row>
    <row r="12" spans="1:29" s="42" customFormat="1">
      <c r="A12" s="95" t="s">
        <v>69</v>
      </c>
      <c r="B12" s="95" t="s">
        <v>68</v>
      </c>
      <c r="C12" s="95"/>
      <c r="D12" s="95"/>
      <c r="E12" s="95"/>
      <c r="F12" s="95"/>
      <c r="G12" s="95"/>
      <c r="H12" s="95"/>
      <c r="I12" s="95"/>
      <c r="J12" s="44"/>
      <c r="K12" s="44"/>
      <c r="L12" s="44"/>
      <c r="M12" s="44"/>
      <c r="N12" s="44"/>
      <c r="O12" s="44"/>
      <c r="P12" s="44"/>
      <c r="Q12" s="44"/>
      <c r="R12" s="44"/>
    </row>
    <row r="13" spans="1:29" s="42" customFormat="1">
      <c r="A13" s="95"/>
      <c r="B13" s="97" t="s">
        <v>64</v>
      </c>
      <c r="C13" s="97"/>
      <c r="D13" s="97" t="s">
        <v>65</v>
      </c>
      <c r="E13" s="97"/>
      <c r="F13" s="97" t="s">
        <v>66</v>
      </c>
      <c r="G13" s="97"/>
      <c r="H13" s="97" t="s">
        <v>67</v>
      </c>
      <c r="I13" s="97"/>
    </row>
    <row r="14" spans="1:29" s="42" customFormat="1">
      <c r="A14" s="49">
        <f>COUNTA('student m.3.3'!L5:L27)</f>
        <v>23</v>
      </c>
      <c r="B14" s="95">
        <f>COUNTIF('student m.3.3'!$K$5:$K$27,3)</f>
        <v>0</v>
      </c>
      <c r="C14" s="95"/>
      <c r="D14" s="95">
        <f>COUNTIF('student m.3.3'!$K$5:$K$27,2)</f>
        <v>0</v>
      </c>
      <c r="E14" s="95"/>
      <c r="F14" s="95">
        <f>COUNTIF('student m.3.3'!$K$5:$K$27,1)</f>
        <v>0</v>
      </c>
      <c r="G14" s="95"/>
      <c r="H14" s="95">
        <f>COUNTIF('student m.3.3'!$K$5:$K$27,0)</f>
        <v>0</v>
      </c>
      <c r="I14" s="95"/>
    </row>
    <row r="15" spans="1:29" s="42" customFormat="1">
      <c r="A15" s="49" t="s">
        <v>16</v>
      </c>
      <c r="B15" s="96">
        <f>(B14*100)/$A$14</f>
        <v>0</v>
      </c>
      <c r="C15" s="96"/>
      <c r="D15" s="96">
        <f t="shared" ref="D15" si="0">(D14*100)/$A$14</f>
        <v>0</v>
      </c>
      <c r="E15" s="96"/>
      <c r="F15" s="96">
        <f t="shared" ref="F15" si="1">(F14*100)/$A$14</f>
        <v>0</v>
      </c>
      <c r="G15" s="96"/>
      <c r="H15" s="96">
        <f t="shared" ref="H15" si="2">(H14*100)/$A$14</f>
        <v>0</v>
      </c>
      <c r="I15" s="96"/>
    </row>
    <row r="16" spans="1:29" s="42" customFormat="1">
      <c r="B16" s="94"/>
      <c r="C16" s="94"/>
    </row>
    <row r="17" s="42" customFormat="1"/>
    <row r="18" s="42" customFormat="1"/>
  </sheetData>
  <sheetProtection sheet="1" objects="1" scenarios="1"/>
  <mergeCells count="35">
    <mergeCell ref="B16:C16"/>
    <mergeCell ref="B14:C14"/>
    <mergeCell ref="D14:E14"/>
    <mergeCell ref="F14:G14"/>
    <mergeCell ref="H14:I14"/>
    <mergeCell ref="B15:C15"/>
    <mergeCell ref="D15:E15"/>
    <mergeCell ref="F15:G15"/>
    <mergeCell ref="H15:I15"/>
    <mergeCell ref="S10:T10"/>
    <mergeCell ref="V10:W10"/>
    <mergeCell ref="Y10:Z10"/>
    <mergeCell ref="AB10:AC10"/>
    <mergeCell ref="A12:A13"/>
    <mergeCell ref="B12:I12"/>
    <mergeCell ref="B13:C13"/>
    <mergeCell ref="D13:E13"/>
    <mergeCell ref="F13:G13"/>
    <mergeCell ref="H13:I13"/>
    <mergeCell ref="M6:N6"/>
    <mergeCell ref="P6:Q6"/>
    <mergeCell ref="S6:T6"/>
    <mergeCell ref="V6:W6"/>
    <mergeCell ref="M8:N8"/>
    <mergeCell ref="P8:Q8"/>
    <mergeCell ref="S8:T8"/>
    <mergeCell ref="V8:W8"/>
    <mergeCell ref="A1:K1"/>
    <mergeCell ref="A2:K2"/>
    <mergeCell ref="A4:K4"/>
    <mergeCell ref="B5:C5"/>
    <mergeCell ref="D5:E5"/>
    <mergeCell ref="F5:G5"/>
    <mergeCell ref="H5:I5"/>
    <mergeCell ref="J5:K5"/>
  </mergeCell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CAB24-8004-4EA5-8614-06A35E75143E}">
  <dimension ref="A1:L28"/>
  <sheetViews>
    <sheetView workbookViewId="0">
      <selection activeCell="F5" sqref="F5:J27"/>
    </sheetView>
  </sheetViews>
  <sheetFormatPr defaultColWidth="14.42578125" defaultRowHeight="15"/>
  <cols>
    <col min="1" max="1" width="5" style="18" customWidth="1"/>
    <col min="2" max="2" width="5.85546875" style="18" customWidth="1"/>
    <col min="3" max="3" width="6" style="30" customWidth="1"/>
    <col min="4" max="4" width="9.28515625" style="30" customWidth="1"/>
    <col min="5" max="5" width="27.140625" style="18" customWidth="1"/>
    <col min="6" max="6" width="3.7109375" style="30" customWidth="1"/>
    <col min="7" max="10" width="3.5703125" style="30" customWidth="1"/>
    <col min="11" max="11" width="5.7109375" style="30" customWidth="1"/>
    <col min="12" max="12" width="7.42578125" style="30" customWidth="1"/>
    <col min="13" max="16384" width="14.42578125" style="18"/>
  </cols>
  <sheetData>
    <row r="1" spans="1:12" ht="29.25" customHeight="1">
      <c r="A1" s="84" t="s">
        <v>264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19.5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81.75" customHeight="1">
      <c r="A3" s="85" t="s">
        <v>56</v>
      </c>
      <c r="B3" s="85" t="s">
        <v>4</v>
      </c>
      <c r="C3" s="88" t="s">
        <v>6</v>
      </c>
      <c r="D3" s="85" t="s">
        <v>5</v>
      </c>
      <c r="E3" s="89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3" t="s">
        <v>12</v>
      </c>
      <c r="K3" s="85" t="s">
        <v>13</v>
      </c>
      <c r="L3" s="85" t="s">
        <v>14</v>
      </c>
    </row>
    <row r="4" spans="1:12" ht="15" customHeight="1">
      <c r="A4" s="87"/>
      <c r="B4" s="87"/>
      <c r="C4" s="86"/>
      <c r="D4" s="86"/>
      <c r="E4" s="87"/>
      <c r="F4" s="34">
        <v>3</v>
      </c>
      <c r="G4" s="34">
        <v>3</v>
      </c>
      <c r="H4" s="34">
        <v>3</v>
      </c>
      <c r="I4" s="34">
        <v>3</v>
      </c>
      <c r="J4" s="34">
        <v>3</v>
      </c>
      <c r="K4" s="86"/>
      <c r="L4" s="86"/>
    </row>
    <row r="5" spans="1:12" ht="15.95" customHeight="1">
      <c r="A5" s="24">
        <v>3</v>
      </c>
      <c r="B5" s="24">
        <v>4</v>
      </c>
      <c r="C5" s="74">
        <v>1</v>
      </c>
      <c r="D5" s="78" t="s">
        <v>256</v>
      </c>
      <c r="E5" s="76" t="s">
        <v>233</v>
      </c>
      <c r="F5" s="75"/>
      <c r="G5" s="75"/>
      <c r="H5" s="75"/>
      <c r="I5" s="75"/>
      <c r="J5" s="75"/>
      <c r="K5" s="25" t="e">
        <f>IF(J5="-","-",MODE(F5:J5))</f>
        <v>#N/A</v>
      </c>
      <c r="L5" s="25" t="e">
        <f>IF(K5=3,"ดีเยี่ยม",IF(K5=2,"ดี",IF(K5=1,"พอใช้",IF(K5=0,"ปรับปรุง","-"))))</f>
        <v>#N/A</v>
      </c>
    </row>
    <row r="6" spans="1:12" ht="15.95" customHeight="1">
      <c r="A6" s="24">
        <v>3</v>
      </c>
      <c r="B6" s="24">
        <v>4</v>
      </c>
      <c r="C6" s="74">
        <v>2</v>
      </c>
      <c r="D6" s="78">
        <v>4709</v>
      </c>
      <c r="E6" s="76" t="s">
        <v>234</v>
      </c>
      <c r="F6" s="75"/>
      <c r="G6" s="75"/>
      <c r="H6" s="75"/>
      <c r="I6" s="75"/>
      <c r="J6" s="75"/>
      <c r="K6" s="25" t="e">
        <f t="shared" ref="K6:K27" si="0">IF(J6="-","-",MODE(F6:J6))</f>
        <v>#N/A</v>
      </c>
      <c r="L6" s="25" t="e">
        <f t="shared" ref="L6:L27" si="1">IF(K6=3,"ดีเยี่ยม",IF(K6=2,"ดี",IF(K6=1,"พอใช้",IF(K6=0,"ปรับปรุง","-"))))</f>
        <v>#N/A</v>
      </c>
    </row>
    <row r="7" spans="1:12" ht="15.95" customHeight="1">
      <c r="A7" s="24">
        <v>3</v>
      </c>
      <c r="B7" s="24">
        <v>4</v>
      </c>
      <c r="C7" s="74">
        <v>3</v>
      </c>
      <c r="D7" s="78">
        <v>4710</v>
      </c>
      <c r="E7" s="76" t="s">
        <v>235</v>
      </c>
      <c r="F7" s="75"/>
      <c r="G7" s="75"/>
      <c r="H7" s="75"/>
      <c r="I7" s="75"/>
      <c r="J7" s="75"/>
      <c r="K7" s="25" t="e">
        <f t="shared" si="0"/>
        <v>#N/A</v>
      </c>
      <c r="L7" s="25" t="e">
        <f t="shared" si="1"/>
        <v>#N/A</v>
      </c>
    </row>
    <row r="8" spans="1:12" ht="15.95" customHeight="1">
      <c r="A8" s="24">
        <v>3</v>
      </c>
      <c r="B8" s="24">
        <v>4</v>
      </c>
      <c r="C8" s="74">
        <v>4</v>
      </c>
      <c r="D8" s="78">
        <v>4711</v>
      </c>
      <c r="E8" s="76" t="s">
        <v>236</v>
      </c>
      <c r="F8" s="75"/>
      <c r="G8" s="75"/>
      <c r="H8" s="75"/>
      <c r="I8" s="75"/>
      <c r="J8" s="75"/>
      <c r="K8" s="25" t="e">
        <f t="shared" si="0"/>
        <v>#N/A</v>
      </c>
      <c r="L8" s="25" t="e">
        <f t="shared" si="1"/>
        <v>#N/A</v>
      </c>
    </row>
    <row r="9" spans="1:12" ht="15.95" customHeight="1">
      <c r="A9" s="24">
        <v>3</v>
      </c>
      <c r="B9" s="24">
        <v>4</v>
      </c>
      <c r="C9" s="74">
        <v>5</v>
      </c>
      <c r="D9" s="78">
        <v>4713</v>
      </c>
      <c r="E9" s="76" t="s">
        <v>237</v>
      </c>
      <c r="F9" s="75"/>
      <c r="G9" s="75"/>
      <c r="H9" s="75"/>
      <c r="I9" s="75"/>
      <c r="J9" s="75"/>
      <c r="K9" s="25" t="e">
        <f t="shared" si="0"/>
        <v>#N/A</v>
      </c>
      <c r="L9" s="25" t="e">
        <f t="shared" si="1"/>
        <v>#N/A</v>
      </c>
    </row>
    <row r="10" spans="1:12" ht="15.95" customHeight="1">
      <c r="A10" s="24">
        <v>3</v>
      </c>
      <c r="B10" s="24">
        <v>4</v>
      </c>
      <c r="C10" s="74">
        <v>6</v>
      </c>
      <c r="D10" s="78">
        <v>4714</v>
      </c>
      <c r="E10" s="76" t="s">
        <v>238</v>
      </c>
      <c r="F10" s="75"/>
      <c r="G10" s="75"/>
      <c r="H10" s="75"/>
      <c r="I10" s="75"/>
      <c r="J10" s="75"/>
      <c r="K10" s="25" t="e">
        <f t="shared" si="0"/>
        <v>#N/A</v>
      </c>
      <c r="L10" s="25" t="e">
        <f t="shared" si="1"/>
        <v>#N/A</v>
      </c>
    </row>
    <row r="11" spans="1:12" ht="15.95" customHeight="1">
      <c r="A11" s="24">
        <v>3</v>
      </c>
      <c r="B11" s="24">
        <v>4</v>
      </c>
      <c r="C11" s="74">
        <v>7</v>
      </c>
      <c r="D11" s="78">
        <v>4715</v>
      </c>
      <c r="E11" s="76" t="s">
        <v>239</v>
      </c>
      <c r="F11" s="75"/>
      <c r="G11" s="75"/>
      <c r="H11" s="75"/>
      <c r="I11" s="75"/>
      <c r="J11" s="75"/>
      <c r="K11" s="25" t="e">
        <f t="shared" si="0"/>
        <v>#N/A</v>
      </c>
      <c r="L11" s="25" t="e">
        <f t="shared" si="1"/>
        <v>#N/A</v>
      </c>
    </row>
    <row r="12" spans="1:12" ht="15.95" customHeight="1">
      <c r="A12" s="24">
        <v>3</v>
      </c>
      <c r="B12" s="24">
        <v>4</v>
      </c>
      <c r="C12" s="28">
        <v>8</v>
      </c>
      <c r="D12" s="78">
        <v>5127</v>
      </c>
      <c r="E12" s="76" t="s">
        <v>240</v>
      </c>
      <c r="F12" s="75"/>
      <c r="G12" s="75"/>
      <c r="H12" s="75"/>
      <c r="I12" s="75"/>
      <c r="J12" s="75"/>
      <c r="K12" s="29" t="e">
        <f t="shared" si="0"/>
        <v>#N/A</v>
      </c>
      <c r="L12" s="25" t="e">
        <f t="shared" si="1"/>
        <v>#N/A</v>
      </c>
    </row>
    <row r="13" spans="1:12" ht="15.95" customHeight="1">
      <c r="A13" s="24">
        <v>3</v>
      </c>
      <c r="B13" s="24">
        <v>4</v>
      </c>
      <c r="C13" s="21">
        <v>9</v>
      </c>
      <c r="D13" s="78">
        <v>5130</v>
      </c>
      <c r="E13" s="76" t="s">
        <v>241</v>
      </c>
      <c r="F13" s="75"/>
      <c r="G13" s="75"/>
      <c r="H13" s="75"/>
      <c r="I13" s="75"/>
      <c r="J13" s="75"/>
      <c r="K13" s="22" t="e">
        <f t="shared" si="0"/>
        <v>#N/A</v>
      </c>
      <c r="L13" s="25" t="e">
        <f t="shared" si="1"/>
        <v>#N/A</v>
      </c>
    </row>
    <row r="14" spans="1:12" ht="15.95" customHeight="1">
      <c r="A14" s="24">
        <v>3</v>
      </c>
      <c r="B14" s="24">
        <v>4</v>
      </c>
      <c r="C14" s="21">
        <v>10</v>
      </c>
      <c r="D14" s="78">
        <v>4718</v>
      </c>
      <c r="E14" s="76" t="s">
        <v>242</v>
      </c>
      <c r="F14" s="75"/>
      <c r="G14" s="75"/>
      <c r="H14" s="75"/>
      <c r="I14" s="75"/>
      <c r="J14" s="75"/>
      <c r="K14" s="22" t="e">
        <f t="shared" si="0"/>
        <v>#N/A</v>
      </c>
      <c r="L14" s="25" t="e">
        <f t="shared" si="1"/>
        <v>#N/A</v>
      </c>
    </row>
    <row r="15" spans="1:12" ht="15.95" customHeight="1">
      <c r="A15" s="24">
        <v>3</v>
      </c>
      <c r="B15" s="24">
        <v>4</v>
      </c>
      <c r="C15" s="21">
        <v>11</v>
      </c>
      <c r="D15" s="78">
        <v>4719</v>
      </c>
      <c r="E15" s="76" t="s">
        <v>243</v>
      </c>
      <c r="F15" s="75"/>
      <c r="G15" s="75"/>
      <c r="H15" s="75"/>
      <c r="I15" s="75"/>
      <c r="J15" s="75"/>
      <c r="K15" s="22" t="e">
        <f t="shared" si="0"/>
        <v>#N/A</v>
      </c>
      <c r="L15" s="25" t="e">
        <f t="shared" si="1"/>
        <v>#N/A</v>
      </c>
    </row>
    <row r="16" spans="1:12" ht="15.95" customHeight="1">
      <c r="A16" s="24">
        <v>3</v>
      </c>
      <c r="B16" s="24">
        <v>4</v>
      </c>
      <c r="C16" s="21">
        <v>12</v>
      </c>
      <c r="D16" s="78">
        <v>4720</v>
      </c>
      <c r="E16" s="76" t="s">
        <v>244</v>
      </c>
      <c r="F16" s="75"/>
      <c r="G16" s="75"/>
      <c r="H16" s="75"/>
      <c r="I16" s="75"/>
      <c r="J16" s="75"/>
      <c r="K16" s="22" t="e">
        <f t="shared" si="0"/>
        <v>#N/A</v>
      </c>
      <c r="L16" s="25" t="e">
        <f t="shared" si="1"/>
        <v>#N/A</v>
      </c>
    </row>
    <row r="17" spans="1:12" ht="15.95" customHeight="1">
      <c r="A17" s="24">
        <v>3</v>
      </c>
      <c r="B17" s="24">
        <v>4</v>
      </c>
      <c r="C17" s="21">
        <v>13</v>
      </c>
      <c r="D17" s="78">
        <v>4721</v>
      </c>
      <c r="E17" s="76" t="s">
        <v>245</v>
      </c>
      <c r="F17" s="75"/>
      <c r="G17" s="75"/>
      <c r="H17" s="75"/>
      <c r="I17" s="75"/>
      <c r="J17" s="75"/>
      <c r="K17" s="22" t="e">
        <f t="shared" si="0"/>
        <v>#N/A</v>
      </c>
      <c r="L17" s="25" t="e">
        <f t="shared" si="1"/>
        <v>#N/A</v>
      </c>
    </row>
    <row r="18" spans="1:12" ht="15.95" customHeight="1">
      <c r="A18" s="24">
        <v>3</v>
      </c>
      <c r="B18" s="24">
        <v>4</v>
      </c>
      <c r="C18" s="21">
        <v>14</v>
      </c>
      <c r="D18" s="78">
        <v>4722</v>
      </c>
      <c r="E18" s="76" t="s">
        <v>246</v>
      </c>
      <c r="F18" s="75"/>
      <c r="G18" s="75"/>
      <c r="H18" s="75"/>
      <c r="I18" s="75"/>
      <c r="J18" s="75"/>
      <c r="K18" s="22" t="e">
        <f t="shared" si="0"/>
        <v>#N/A</v>
      </c>
      <c r="L18" s="25" t="e">
        <f t="shared" si="1"/>
        <v>#N/A</v>
      </c>
    </row>
    <row r="19" spans="1:12" ht="15.95" customHeight="1">
      <c r="A19" s="24">
        <v>3</v>
      </c>
      <c r="B19" s="24">
        <v>4</v>
      </c>
      <c r="C19" s="21">
        <v>15</v>
      </c>
      <c r="D19" s="78">
        <v>4723</v>
      </c>
      <c r="E19" s="76" t="s">
        <v>247</v>
      </c>
      <c r="F19" s="75"/>
      <c r="G19" s="75"/>
      <c r="H19" s="75"/>
      <c r="I19" s="75"/>
      <c r="J19" s="75"/>
      <c r="K19" s="22" t="e">
        <f t="shared" si="0"/>
        <v>#N/A</v>
      </c>
      <c r="L19" s="25" t="e">
        <f t="shared" si="1"/>
        <v>#N/A</v>
      </c>
    </row>
    <row r="20" spans="1:12" ht="15.95" customHeight="1">
      <c r="A20" s="24">
        <v>3</v>
      </c>
      <c r="B20" s="24">
        <v>4</v>
      </c>
      <c r="C20" s="21">
        <v>16</v>
      </c>
      <c r="D20" s="78">
        <v>4724</v>
      </c>
      <c r="E20" s="76" t="s">
        <v>248</v>
      </c>
      <c r="F20" s="75"/>
      <c r="G20" s="75"/>
      <c r="H20" s="75"/>
      <c r="I20" s="75"/>
      <c r="J20" s="75"/>
      <c r="K20" s="22" t="e">
        <f t="shared" si="0"/>
        <v>#N/A</v>
      </c>
      <c r="L20" s="25" t="e">
        <f t="shared" si="1"/>
        <v>#N/A</v>
      </c>
    </row>
    <row r="21" spans="1:12" ht="15.95" customHeight="1">
      <c r="A21" s="24">
        <v>3</v>
      </c>
      <c r="B21" s="24">
        <v>4</v>
      </c>
      <c r="C21" s="21">
        <v>17</v>
      </c>
      <c r="D21" s="78">
        <v>4726</v>
      </c>
      <c r="E21" s="76" t="s">
        <v>249</v>
      </c>
      <c r="F21" s="75"/>
      <c r="G21" s="75"/>
      <c r="H21" s="75"/>
      <c r="I21" s="75"/>
      <c r="J21" s="75"/>
      <c r="K21" s="22" t="e">
        <f t="shared" si="0"/>
        <v>#N/A</v>
      </c>
      <c r="L21" s="25" t="e">
        <f t="shared" si="1"/>
        <v>#N/A</v>
      </c>
    </row>
    <row r="22" spans="1:12" ht="15.95" customHeight="1">
      <c r="A22" s="24">
        <v>3</v>
      </c>
      <c r="B22" s="24">
        <v>4</v>
      </c>
      <c r="C22" s="21">
        <v>18</v>
      </c>
      <c r="D22" s="78">
        <v>4727</v>
      </c>
      <c r="E22" s="76" t="s">
        <v>250</v>
      </c>
      <c r="F22" s="75"/>
      <c r="G22" s="75"/>
      <c r="H22" s="75"/>
      <c r="I22" s="75"/>
      <c r="J22" s="75"/>
      <c r="K22" s="22" t="e">
        <f t="shared" si="0"/>
        <v>#N/A</v>
      </c>
      <c r="L22" s="25" t="e">
        <f t="shared" si="1"/>
        <v>#N/A</v>
      </c>
    </row>
    <row r="23" spans="1:12" ht="15.95" customHeight="1">
      <c r="A23" s="24">
        <v>3</v>
      </c>
      <c r="B23" s="24">
        <v>4</v>
      </c>
      <c r="C23" s="21">
        <v>19</v>
      </c>
      <c r="D23" s="78">
        <v>4728</v>
      </c>
      <c r="E23" s="76" t="s">
        <v>251</v>
      </c>
      <c r="F23" s="75"/>
      <c r="G23" s="75"/>
      <c r="H23" s="75"/>
      <c r="I23" s="75"/>
      <c r="J23" s="75"/>
      <c r="K23" s="22" t="e">
        <f t="shared" si="0"/>
        <v>#N/A</v>
      </c>
      <c r="L23" s="25" t="e">
        <f t="shared" si="1"/>
        <v>#N/A</v>
      </c>
    </row>
    <row r="24" spans="1:12" ht="15.95" customHeight="1">
      <c r="A24" s="24">
        <v>3</v>
      </c>
      <c r="B24" s="24">
        <v>4</v>
      </c>
      <c r="C24" s="21">
        <v>20</v>
      </c>
      <c r="D24" s="78">
        <v>4729</v>
      </c>
      <c r="E24" s="76" t="s">
        <v>252</v>
      </c>
      <c r="F24" s="75"/>
      <c r="G24" s="75"/>
      <c r="H24" s="75"/>
      <c r="I24" s="75"/>
      <c r="J24" s="75"/>
      <c r="K24" s="22" t="e">
        <f t="shared" si="0"/>
        <v>#N/A</v>
      </c>
      <c r="L24" s="25" t="e">
        <f t="shared" si="1"/>
        <v>#N/A</v>
      </c>
    </row>
    <row r="25" spans="1:12" ht="15.95" customHeight="1">
      <c r="A25" s="24">
        <v>3</v>
      </c>
      <c r="B25" s="24">
        <v>4</v>
      </c>
      <c r="C25" s="21">
        <v>21</v>
      </c>
      <c r="D25" s="78">
        <v>4730</v>
      </c>
      <c r="E25" s="76" t="s">
        <v>253</v>
      </c>
      <c r="F25" s="75"/>
      <c r="G25" s="75"/>
      <c r="H25" s="75"/>
      <c r="I25" s="75"/>
      <c r="J25" s="75"/>
      <c r="K25" s="22" t="e">
        <f t="shared" si="0"/>
        <v>#N/A</v>
      </c>
      <c r="L25" s="25" t="e">
        <f t="shared" si="1"/>
        <v>#N/A</v>
      </c>
    </row>
    <row r="26" spans="1:12" ht="15.95" customHeight="1">
      <c r="A26" s="24">
        <v>3</v>
      </c>
      <c r="B26" s="24">
        <v>4</v>
      </c>
      <c r="C26" s="21">
        <v>22</v>
      </c>
      <c r="D26" s="78">
        <v>4731</v>
      </c>
      <c r="E26" s="76" t="s">
        <v>254</v>
      </c>
      <c r="F26" s="75"/>
      <c r="G26" s="75"/>
      <c r="H26" s="75"/>
      <c r="I26" s="75"/>
      <c r="J26" s="75"/>
      <c r="K26" s="22" t="e">
        <f t="shared" si="0"/>
        <v>#N/A</v>
      </c>
      <c r="L26" s="25" t="e">
        <f t="shared" si="1"/>
        <v>#N/A</v>
      </c>
    </row>
    <row r="27" spans="1:12" ht="15.95" customHeight="1">
      <c r="A27" s="24">
        <v>3</v>
      </c>
      <c r="B27" s="24">
        <v>4</v>
      </c>
      <c r="C27" s="21">
        <v>23</v>
      </c>
      <c r="D27" s="78">
        <v>4957</v>
      </c>
      <c r="E27" s="76" t="s">
        <v>255</v>
      </c>
      <c r="F27" s="75"/>
      <c r="G27" s="75"/>
      <c r="H27" s="75"/>
      <c r="I27" s="75"/>
      <c r="J27" s="75"/>
      <c r="K27" s="22" t="e">
        <f t="shared" si="0"/>
        <v>#N/A</v>
      </c>
      <c r="L27" s="25" t="e">
        <f t="shared" si="1"/>
        <v>#N/A</v>
      </c>
    </row>
    <row r="28" spans="1:12" ht="15.95" customHeight="1"/>
  </sheetData>
  <sheetProtection sheet="1" objects="1" scenarios="1"/>
  <mergeCells count="8">
    <mergeCell ref="A1:L1"/>
    <mergeCell ref="A3:A4"/>
    <mergeCell ref="B3:B4"/>
    <mergeCell ref="C3:C4"/>
    <mergeCell ref="D3:D4"/>
    <mergeCell ref="E3:E4"/>
    <mergeCell ref="K3:K4"/>
    <mergeCell ref="L3:L4"/>
  </mergeCells>
  <pageMargins left="0.7" right="0.7" top="0.2" bottom="0.16" header="0.12" footer="0.12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1</vt:i4>
      </vt:variant>
    </vt:vector>
  </HeadingPairs>
  <TitlesOfParts>
    <vt:vector size="11" baseType="lpstr">
      <vt:lpstr>คู่มือการใช้งาน</vt:lpstr>
      <vt:lpstr>สมรรถนะสำคัญและตัวบ่งชี้</vt:lpstr>
      <vt:lpstr>student m.3.1</vt:lpstr>
      <vt:lpstr>sum m.3.1</vt:lpstr>
      <vt:lpstr>student m.3.2</vt:lpstr>
      <vt:lpstr>sum m.3.2</vt:lpstr>
      <vt:lpstr>student m.3.3</vt:lpstr>
      <vt:lpstr>sum m.3.3</vt:lpstr>
      <vt:lpstr>student m.3.4</vt:lpstr>
      <vt:lpstr>sum m.3.4</vt:lpstr>
      <vt:lpstr>'student m.3.1'!Print_Titles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10</dc:creator>
  <cp:lastModifiedBy>Win10x64Bit</cp:lastModifiedBy>
  <cp:lastPrinted>2025-03-01T06:37:42Z</cp:lastPrinted>
  <dcterms:created xsi:type="dcterms:W3CDTF">2022-02-01T13:18:28Z</dcterms:created>
  <dcterms:modified xsi:type="dcterms:W3CDTF">2025-03-03T09:00:42Z</dcterms:modified>
</cp:coreProperties>
</file>