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อ้อน\เอกสารปี 2567\วิชาการ\แบบประเมินสมรรถนะผู้เรียน\"/>
    </mc:Choice>
  </mc:AlternateContent>
  <xr:revisionPtr revIDLastSave="0" documentId="13_ncr:1_{B432D1B6-EC10-4B8F-BAD2-CF0FD544B14D}" xr6:coauthVersionLast="47" xr6:coauthVersionMax="47" xr10:uidLastSave="{00000000-0000-0000-0000-000000000000}"/>
  <bookViews>
    <workbookView xWindow="-120" yWindow="-120" windowWidth="24240" windowHeight="13140" firstSheet="3" activeTab="9" xr2:uid="{00000000-000D-0000-FFFF-FFFF00000000}"/>
  </bookViews>
  <sheets>
    <sheet name="คู่มือการใช้งาน" sheetId="1" r:id="rId1"/>
    <sheet name="สมรรถนะสำคัญและตัวบ่งชี้" sheetId="3" r:id="rId2"/>
    <sheet name="student m.2.1" sheetId="2" r:id="rId3"/>
    <sheet name="sum m.2.1" sheetId="8" r:id="rId4"/>
    <sheet name="student m.2.2" sheetId="6" r:id="rId5"/>
    <sheet name="sum m.2.2" sheetId="9" r:id="rId6"/>
    <sheet name="student m.2.3" sheetId="7" r:id="rId7"/>
    <sheet name="sum m.2.3" sheetId="10" r:id="rId8"/>
    <sheet name="student m.2.4" sheetId="11" r:id="rId9"/>
    <sheet name="sum m.2.4" sheetId="13" r:id="rId10"/>
  </sheets>
  <definedNames>
    <definedName name="_xlnm.Print_Titles" localSheetId="2">'student m.2.1'!$1:$4</definedName>
  </definedNames>
  <calcPr calcId="181029"/>
  <extLst>
    <ext uri="GoogleSheetsCustomDataVersion2">
      <go:sheetsCustomData xmlns:go="http://customooxmlschemas.google.com/" r:id="rId11" roundtripDataChecksum="HfUm9eXXNatOXj2zKGE6fneSKai/YIj88AloUL7orJA="/>
    </ext>
  </extLst>
</workbook>
</file>

<file path=xl/calcChain.xml><?xml version="1.0" encoding="utf-8"?>
<calcChain xmlns="http://schemas.openxmlformats.org/spreadsheetml/2006/main">
  <c r="H14" i="13" l="1"/>
  <c r="F14" i="13"/>
  <c r="D14" i="13"/>
  <c r="B14" i="13"/>
  <c r="A14" i="13"/>
  <c r="J9" i="13"/>
  <c r="J8" i="13"/>
  <c r="J7" i="13"/>
  <c r="J6" i="13"/>
  <c r="H9" i="13"/>
  <c r="H8" i="13"/>
  <c r="H7" i="13"/>
  <c r="H6" i="13"/>
  <c r="F9" i="13"/>
  <c r="F8" i="13"/>
  <c r="F7" i="13"/>
  <c r="F6" i="13"/>
  <c r="D9" i="13"/>
  <c r="D8" i="13"/>
  <c r="D7" i="13"/>
  <c r="D6" i="13"/>
  <c r="B9" i="13"/>
  <c r="B8" i="13"/>
  <c r="B7" i="13"/>
  <c r="B6" i="13"/>
  <c r="K28" i="11"/>
  <c r="L28" i="11" s="1"/>
  <c r="K29" i="11"/>
  <c r="L29" i="11"/>
  <c r="K30" i="11"/>
  <c r="L30" i="11"/>
  <c r="K31" i="11"/>
  <c r="L31" i="11"/>
  <c r="K32" i="11"/>
  <c r="L32" i="11"/>
  <c r="K33" i="11"/>
  <c r="L33" i="11"/>
  <c r="K34" i="11"/>
  <c r="L34" i="11"/>
  <c r="K35" i="11"/>
  <c r="L35" i="11"/>
  <c r="J9" i="10"/>
  <c r="J8" i="10"/>
  <c r="J7" i="10"/>
  <c r="J6" i="10"/>
  <c r="H9" i="10"/>
  <c r="H8" i="10"/>
  <c r="H7" i="10"/>
  <c r="H6" i="10"/>
  <c r="F9" i="10"/>
  <c r="F8" i="10"/>
  <c r="F7" i="10"/>
  <c r="F6" i="10"/>
  <c r="D9" i="10"/>
  <c r="D8" i="10"/>
  <c r="D7" i="10"/>
  <c r="D6" i="10"/>
  <c r="B9" i="10"/>
  <c r="B8" i="10"/>
  <c r="B7" i="10"/>
  <c r="B6" i="10"/>
  <c r="K28" i="7"/>
  <c r="L28" i="7"/>
  <c r="K29" i="7"/>
  <c r="L29" i="7" s="1"/>
  <c r="K30" i="7"/>
  <c r="L30" i="7"/>
  <c r="K31" i="7"/>
  <c r="L31" i="7"/>
  <c r="K32" i="7"/>
  <c r="L32" i="7" s="1"/>
  <c r="K33" i="7"/>
  <c r="L33" i="7"/>
  <c r="K34" i="7"/>
  <c r="L34" i="7"/>
  <c r="B14" i="9"/>
  <c r="J9" i="9"/>
  <c r="J8" i="9"/>
  <c r="J7" i="9"/>
  <c r="J6" i="9"/>
  <c r="H9" i="9"/>
  <c r="H8" i="9"/>
  <c r="H7" i="9"/>
  <c r="H6" i="9"/>
  <c r="F9" i="9"/>
  <c r="F8" i="9"/>
  <c r="F7" i="9"/>
  <c r="F6" i="9"/>
  <c r="D9" i="9"/>
  <c r="D8" i="9"/>
  <c r="D7" i="9"/>
  <c r="D6" i="9"/>
  <c r="B9" i="9"/>
  <c r="B8" i="9"/>
  <c r="B7" i="9"/>
  <c r="B6" i="9"/>
  <c r="K26" i="6"/>
  <c r="L26" i="6"/>
  <c r="K27" i="6"/>
  <c r="L27" i="6" s="1"/>
  <c r="K28" i="6"/>
  <c r="L28" i="6"/>
  <c r="K29" i="6"/>
  <c r="L29" i="6"/>
  <c r="K30" i="6"/>
  <c r="L30" i="6" s="1"/>
  <c r="K31" i="6"/>
  <c r="L31" i="6"/>
  <c r="K32" i="6"/>
  <c r="L32" i="6"/>
  <c r="K33" i="6"/>
  <c r="L33" i="6" s="1"/>
  <c r="K34" i="6"/>
  <c r="L34" i="6"/>
  <c r="K35" i="6"/>
  <c r="L35" i="6"/>
  <c r="D14" i="8"/>
  <c r="B14" i="8"/>
  <c r="A14" i="8"/>
  <c r="J9" i="8"/>
  <c r="J8" i="8"/>
  <c r="J7" i="8"/>
  <c r="J6" i="8"/>
  <c r="H9" i="8"/>
  <c r="H8" i="8"/>
  <c r="H7" i="8"/>
  <c r="H6" i="8"/>
  <c r="F9" i="8"/>
  <c r="F8" i="8"/>
  <c r="F7" i="8"/>
  <c r="F6" i="8"/>
  <c r="D9" i="8"/>
  <c r="D8" i="8"/>
  <c r="D7" i="8"/>
  <c r="D6" i="8"/>
  <c r="B9" i="8"/>
  <c r="B8" i="8"/>
  <c r="B7" i="8"/>
  <c r="B6" i="8"/>
  <c r="K32" i="2"/>
  <c r="L32" i="2" s="1"/>
  <c r="K33" i="2"/>
  <c r="L33" i="2" s="1"/>
  <c r="K34" i="2"/>
  <c r="L34" i="2" s="1"/>
  <c r="K35" i="2"/>
  <c r="L35" i="2" s="1"/>
  <c r="K27" i="11"/>
  <c r="L27" i="11" s="1"/>
  <c r="K26" i="11"/>
  <c r="L26" i="11" s="1"/>
  <c r="K25" i="11"/>
  <c r="L25" i="11" s="1"/>
  <c r="K24" i="11"/>
  <c r="L24" i="11" s="1"/>
  <c r="K23" i="11"/>
  <c r="L23" i="11" s="1"/>
  <c r="K22" i="11"/>
  <c r="L22" i="11" s="1"/>
  <c r="K21" i="11"/>
  <c r="L21" i="11" s="1"/>
  <c r="K20" i="11"/>
  <c r="L20" i="11" s="1"/>
  <c r="K19" i="11"/>
  <c r="L19" i="11" s="1"/>
  <c r="K18" i="11"/>
  <c r="L18" i="11" s="1"/>
  <c r="K17" i="11"/>
  <c r="L17" i="11" s="1"/>
  <c r="K16" i="11"/>
  <c r="L16" i="11" s="1"/>
  <c r="K15" i="11"/>
  <c r="L15" i="11" s="1"/>
  <c r="K14" i="11"/>
  <c r="L14" i="11" s="1"/>
  <c r="K13" i="11"/>
  <c r="L13" i="11" s="1"/>
  <c r="K12" i="11"/>
  <c r="L12" i="11" s="1"/>
  <c r="K11" i="11"/>
  <c r="L11" i="11" s="1"/>
  <c r="K10" i="11"/>
  <c r="L10" i="11" s="1"/>
  <c r="K9" i="11"/>
  <c r="L9" i="11" s="1"/>
  <c r="K8" i="11"/>
  <c r="L8" i="11" s="1"/>
  <c r="K7" i="11"/>
  <c r="L7" i="11" s="1"/>
  <c r="K6" i="11"/>
  <c r="L6" i="11" s="1"/>
  <c r="K5" i="11"/>
  <c r="L5" i="11" s="1"/>
  <c r="K5" i="2"/>
  <c r="L5" i="2" s="1"/>
  <c r="K6" i="2"/>
  <c r="L6" i="2" s="1"/>
  <c r="K27" i="7"/>
  <c r="L27" i="7" s="1"/>
  <c r="K26" i="7"/>
  <c r="L26" i="7" s="1"/>
  <c r="K25" i="7"/>
  <c r="L25" i="7" s="1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9" i="6"/>
  <c r="L19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A14" i="9" s="1"/>
  <c r="K10" i="6"/>
  <c r="L10" i="6" s="1"/>
  <c r="K9" i="6"/>
  <c r="L9" i="6" s="1"/>
  <c r="K8" i="6"/>
  <c r="L8" i="6" s="1"/>
  <c r="K7" i="6"/>
  <c r="L7" i="6" s="1"/>
  <c r="K6" i="6"/>
  <c r="L6" i="6" s="1"/>
  <c r="K5" i="6"/>
  <c r="L5" i="6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H14" i="9" l="1"/>
  <c r="D14" i="9"/>
  <c r="D15" i="9" s="1"/>
  <c r="F14" i="9"/>
  <c r="H14" i="8"/>
  <c r="F14" i="8"/>
  <c r="H14" i="10"/>
  <c r="A14" i="10"/>
  <c r="B14" i="10"/>
  <c r="D14" i="10"/>
  <c r="F14" i="10"/>
  <c r="H15" i="13"/>
  <c r="F15" i="13"/>
  <c r="D15" i="13"/>
  <c r="L5" i="7"/>
  <c r="B15" i="13" l="1"/>
  <c r="F15" i="9"/>
  <c r="B15" i="9"/>
  <c r="H15" i="9"/>
  <c r="F15" i="10"/>
  <c r="D15" i="10"/>
  <c r="H15" i="10"/>
  <c r="B15" i="10"/>
  <c r="D15" i="8"/>
  <c r="B15" i="8"/>
  <c r="F15" i="8"/>
  <c r="H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XWHbsmZ5EEu9Ojc70xWO+7id3U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428DE0B2-3BDE-420A-BB6A-CD06F277B772}">
      <text>
        <r>
          <rPr>
            <sz val="11"/>
            <color theme="1"/>
            <rFont val="Calibri"/>
            <family val="2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1F8F352-F335-4905-A63C-D69642E59AC4}">
      <text>
        <r>
          <rPr>
            <sz val="11"/>
            <color theme="1"/>
            <rFont val="Calibri"/>
            <family val="2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36489C60-5819-4859-81A6-903D819B73F1}">
      <text>
        <r>
          <rPr>
            <sz val="11"/>
            <color theme="1"/>
            <rFont val="Calibri"/>
            <family val="2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C8896E76-63B6-46BA-9FEA-AF2B0E8F2CDD}">
      <text>
        <r>
          <rPr>
            <sz val="11"/>
            <color theme="1"/>
            <rFont val="Calibri"/>
            <family val="2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79145E50-C4C0-4167-8F70-694645A86FFC}">
      <text>
        <r>
          <rPr>
            <sz val="11"/>
            <color theme="1"/>
            <rFont val="Calibri"/>
            <family val="2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E0C43B5E-C69C-4719-80B1-DE4824D6BF63}">
      <text>
        <r>
          <rPr>
            <sz val="11"/>
            <color theme="1"/>
            <rFont val="Calibri"/>
            <family val="2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08794E5D-358D-4650-975A-7AE06DD07111}">
      <text>
        <r>
          <rPr>
            <sz val="11"/>
            <color theme="1"/>
            <rFont val="Calibri"/>
            <family val="2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EE796319-C76E-4A92-A375-3B2AFD5FD38D}">
      <text>
        <r>
          <rPr>
            <sz val="11"/>
            <color theme="1"/>
            <rFont val="Calibri"/>
            <family val="2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B22812F4-CD49-4309-8A5D-E32C2749D69B}">
      <text>
        <r>
          <rPr>
            <sz val="11"/>
            <color theme="1"/>
            <rFont val="Calibri"/>
            <family val="2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6B595787-3B0A-439D-8D06-F3451C86AB55}">
      <text>
        <r>
          <rPr>
            <sz val="11"/>
            <color theme="1"/>
            <rFont val="Calibri"/>
            <family val="2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A5D42FEA-4778-41DA-8207-E9B424510408}">
      <text>
        <r>
          <rPr>
            <sz val="11"/>
            <color theme="1"/>
            <rFont val="Calibri"/>
            <family val="2"/>
            <scheme val="minor"/>
          </rPr>
          <t>======
ID#AAABcszWneQ
ARUN    (2025-01-24 10:54:06)
มีความสามารถในการรับ – ส่งสาร</t>
        </r>
      </text>
    </comment>
    <comment ref="G4" authorId="0" shapeId="0" xr:uid="{D1EA3783-D0B1-490B-8270-239C72A77CC8}">
      <text>
        <r>
          <rPr>
            <sz val="11"/>
            <color theme="1"/>
            <rFont val="Calibri"/>
            <family val="2"/>
            <scheme val="minor"/>
          </rPr>
          <t>======
ID#AAABcszWnew
ARUN    (2025-01-24 10:54:06)
 มีความสามารถในการคิดวิเคราะห์ สังเคราะห์</t>
        </r>
      </text>
    </comment>
    <comment ref="H4" authorId="0" shapeId="0" xr:uid="{E90300BA-D015-42CA-99A5-7622CBAE6108}">
      <text>
        <r>
          <rPr>
            <sz val="11"/>
            <color theme="1"/>
            <rFont val="Calibri"/>
            <family val="2"/>
            <scheme val="minor"/>
          </rPr>
          <t>======
ID#AAABcszWneg
ARUN    (2025-01-24 10:54:06)
สามารถแก้ปัญหาและอุปสรรคต่าง ๆ ที่เผชิญได้</t>
        </r>
      </text>
    </comment>
    <comment ref="I4" authorId="0" shapeId="0" xr:uid="{6881002C-3F28-471E-8038-D4BCCE737BA5}">
      <text>
        <r>
          <rPr>
            <sz val="11"/>
            <color theme="1"/>
            <rFont val="Calibri"/>
            <family val="2"/>
            <scheme val="minor"/>
          </rPr>
          <t>======
ID#AAABcszWneY
ARUN    (2025-01-24 10:54:06)
เรียนรู้ด้วยตนเองได้เหมาะสมตามวัย</t>
        </r>
      </text>
    </comment>
    <comment ref="J4" authorId="0" shapeId="0" xr:uid="{5E64FA92-8D43-41F4-950C-E679D1DD88AA}">
      <text>
        <r>
          <rPr>
            <sz val="11"/>
            <color theme="1"/>
            <rFont val="Calibri"/>
            <family val="2"/>
            <scheme val="minor"/>
          </rPr>
          <t>======
ID#AAABcszWnes
ARUN    (2025-01-24 10:54:06)
เลือกและใช้เทคโนโลยีได้เหมาะสมตามวัย</t>
        </r>
      </text>
    </comment>
  </commentList>
</comments>
</file>

<file path=xl/sharedStrings.xml><?xml version="1.0" encoding="utf-8"?>
<sst xmlns="http://schemas.openxmlformats.org/spreadsheetml/2006/main" count="514" uniqueCount="342">
  <si>
    <t>คู่มือการใช้แบบประเมินสมรรถนะสำคัญของผู้เรียน</t>
  </si>
  <si>
    <t>บันทึกแบบประเมิน ที่ Sheet student</t>
  </si>
  <si>
    <t xml:space="preserve">1. </t>
  </si>
  <si>
    <t>เมื่อกรอก ระดับคุณภาพของตัวชี้วัดให้กับนักเรียนครบทุกคนแล้ว  โปรแกรมจะสรุปผลการประเมินให้โดยอัตโนมัติ</t>
  </si>
  <si>
    <t>ห้อง</t>
  </si>
  <si>
    <t>เลขประจำตัว</t>
  </si>
  <si>
    <t>เลขที่</t>
  </si>
  <si>
    <t>ชื่อ-สกุล</t>
  </si>
  <si>
    <t>1. การสื่อสาร</t>
  </si>
  <si>
    <t>2. การคิด</t>
  </si>
  <si>
    <t>3. การแก้ปัญหา</t>
  </si>
  <si>
    <t>4. การใช้ทักษะชีวิต</t>
  </si>
  <si>
    <t>5. การใช้เทคโนโลยี</t>
  </si>
  <si>
    <t>สรุป</t>
  </si>
  <si>
    <t>ระดับคุณภาพ</t>
  </si>
  <si>
    <t>คน</t>
  </si>
  <si>
    <t>ร้อยละ</t>
  </si>
  <si>
    <t>สมรรถนะสำคัญของผู้เรียน</t>
  </si>
  <si>
    <t>คุณภาพผู้เรียนด้านสมรรถนะสำคัญของผู้เรียน </t>
  </si>
  <si>
    <t>ตามกรอบหลักสูตรแกนกลางการศึกษาขั้นพื้นฐาน พุทธศักราช 2551 </t>
  </si>
  <si>
    <t>รายการประเมินแต่ละสมรรถนะ</t>
  </si>
  <si>
    <t>              1.1  มีความสามารถในการรับ – ส่งสาร</t>
  </si>
  <si>
    <t>              1.2  มีความสามารถในการถ่ายทอดความรู้ ความคิด ความเข้าใจของตนเอง โดยใช้ภาษาอย่างเหมาะสม </t>
  </si>
  <si>
    <t>              1.3  ใช้วิธีการสื่อสารที่เหมาะสม</t>
  </si>
  <si>
    <t>              1.4  วิเคราะห์แสดงความคิดเห็นอย่างมีเหตุผล</t>
  </si>
  <si>
    <t>              1.5  เขียนบันทึกเหตุการณ์ประจำวันแล้วเล่าให้เพื่อนฟังได้</t>
  </si>
  <si>
    <t>              2.1  มีความสามารถในการคิดวิเคราะห์ สังเคราะห์</t>
  </si>
  <si>
    <t>              2.2  มีทักษะในการคิดนอกกรอบอย่างสร้างสรรค์</t>
  </si>
  <si>
    <t>              2.3  สามารถคิดอย่างมีวิจารณญาณ</t>
  </si>
  <si>
    <t>              2.4  มีความสามารถในการคิดอย่างมีระบบ</t>
  </si>
  <si>
    <t>              2.5  ตัดสินใจแก้ปัญหาเกี่ยวกับตนเองได้</t>
  </si>
  <si>
    <t>              3.1  สามารถแก้ปัญหาและอุปสรรคต่าง ๆ ที่เผชิญได้</t>
  </si>
  <si>
    <t>              3.2  ใช้เหตุผลในการแก้ปัญหา</t>
  </si>
  <si>
    <t>              3.3  เข้าใจความสัมพันธ์และการเปลี่ยนแปลงในสังคม</t>
  </si>
  <si>
    <t>              3.4  แสวงหาความรู้ ประยุกต์ความรู้มาใช้ในการป้องกันและแก้ไขปัญหา</t>
  </si>
  <si>
    <t>              3.5  สามารถตัดสินใจได้เหมาะสมตามวัย</t>
  </si>
  <si>
    <t>              4.1  เรียนรู้ด้วยตนเองได้เหมาะสมตามวัย</t>
  </si>
  <si>
    <t>              4.2  สามารถทำงานกลุ่มร่วมกับผู้อื่นได้</t>
  </si>
  <si>
    <t>              4.3  นำความรู้ที่ได้ไปใช้ประโยชน์ในชีวิตประจำวัน</t>
  </si>
  <si>
    <t>              4.4  จัดการปัญหาและความขัดแย้งได้เหมาะสม</t>
  </si>
  <si>
    <t>              4.5  หลีกเลี่ยงพฤติกรรมไม่พึงประสงค์ที่ส่งผลกระทบต่อตนเอง</t>
  </si>
  <si>
    <t>              5.1  เลือกและใช้เทคโนโลยีได้เหมาะสมตามวัย</t>
  </si>
  <si>
    <t>              5.2  มีทักษะกระบวนการทางเทคโนโลยี</t>
  </si>
  <si>
    <t>              5.3  สามารถนำเทคโนโลยีไปใช้พัฒนาตนเอง</t>
  </si>
  <si>
    <t>              5.4  ใช้เทคโนโลยีในการแก้ปัญหาอย่างสร้างสรรค์</t>
  </si>
  <si>
    <t>              5.5  มีคุณธรรม จริยธรรมในการใช้เทคโนโลยี</t>
  </si>
  <si>
    <r>
      <t>1. ความสามารถในการสื่อสาร</t>
    </r>
    <r>
      <rPr>
        <sz val="16"/>
        <color theme="1"/>
        <rFont val="TH SarabunPSK"/>
        <family val="2"/>
      </rPr>
      <t> หมายถึง ใช้ภาษาถ่ายทอดความคิด ความรู้ ความเข้าใจ ความรู้สึก และทัศนะของตนเอง เพื่อเปลี่ยนข้อมูลข่าวสารและประสบการณ์อันจะเป็นประโยชน์ต่อการพัฒนาตนเองและสังคม รวมทั้งการเจรจาต่อรองเพื่อขจัดและลดปัญหาความขัดแย้งต่าง ๆ การเลือกรับหรือไม่รับข้อมูลข่าวสารด้วยหลักเหตุผลและความถูกต้อง ตลอดจนการเลือกใช้วิธีการสื่อสารที่มีประสิทธิภาพโดยคำนึงถึงผลกระทบที่มีต่อตนเองและสังคม</t>
    </r>
  </si>
  <si>
    <r>
      <t>2. ความสามารถในการคิด</t>
    </r>
    <r>
      <rPr>
        <sz val="16"/>
        <color theme="1"/>
        <rFont val="TH SarabunPSK"/>
        <family val="2"/>
      </rPr>
      <t> หมายถึง รู้จักคิดวิเคราะห์ คิดสังเคราะห์ คิดอย่างสร้างสรรค์ คิดอย่างมีวิจารณญาณ และคิดเป็นระบบ เพื่อนำไปสู่การสร้างองค์ความรู้หรือสารสนเทศ เพื่อการตัดสินใจเกี่ยวกับตนเองและสังคมได้อย่างเหมาะสม</t>
    </r>
  </si>
  <si>
    <r>
      <t>3. ความสามารถในการแก้ปัญหา </t>
    </r>
    <r>
      <rPr>
        <sz val="16"/>
        <color theme="1"/>
        <rFont val="TH SarabunPSK"/>
        <family val="2"/>
      </rPr>
      <t>หมายถึง เข้าใจความสัมพันธ์และการเปลี่ยนแปลงของเหตุการณ์ต่าง ๆ ในสังคมแสวงหาความรู้ ประยุกต์ความรู้มาใช้ในการป้องกัน และแก้ไขปัญหาได้อย่างถูกต้องเหมาะสมบนพื้นฐานของหลักเหตุผลคุณธรรมและข้อมูลสารสนเทศ รวมทั้งตัดสินใจที่มีประสิทธิภาพ โดยคำนึงถึงผลกระทบที่เกิดขึ้นต่อตนเอง สังคมและสิ่งแวดล้อม</t>
    </r>
  </si>
  <si>
    <r>
      <t>4. ความสามารถในการใช้ทักษะชีวิต </t>
    </r>
    <r>
      <rPr>
        <sz val="16"/>
        <color theme="1"/>
        <rFont val="TH SarabunPSK"/>
        <family val="2"/>
      </rPr>
      <t>หมายถึง ใช้กระบวนการต่าง ๆ ในการดำเนินชีวิตประจำวัน เรียนรู้ด้วยตนเองต่อเนื่อง ทำงานและอยู่ร่วมกันในสังคมด้วยการสร้างเสริมความสัมพันธ์อันดีระหว่างบุคคล จัดการปัญหาและความขัดแย้งต่าง ๆอย่างเหมาะสม รู้จักปรับตัวให้ทันกับการเปลี่ยนแปลงของสังคมสภาพแวดล้อม และหลีกเลี่ยงพฤติกรรมไม่พึงประสงค์ที่ส่งผลกระทบต่อตนเองและผู้อื่น</t>
    </r>
  </si>
  <si>
    <r>
      <t>5. ความสามารถในการใช้เทคโนโลยี</t>
    </r>
    <r>
      <rPr>
        <sz val="16"/>
        <color theme="1"/>
        <rFont val="TH SarabunPSK"/>
        <family val="2"/>
      </rPr>
      <t> หมายถึง รู้จักเลือกและใช้เทคโนโลยีด้านต่าง ๆ ทักษะกระบวนการทางเทคโนโลยี เพื่อการพัฒนาตนเองและสังคมในด้านการเรียนรู้ การสื่อสาร การทำงาน การแก้ปัญหาอย่างสร้างสรรค์ ถูกต้องเหมาะสมและมีคุณธรรม</t>
    </r>
  </si>
  <si>
    <r>
      <t>         </t>
    </r>
    <r>
      <rPr>
        <b/>
        <sz val="16"/>
        <color theme="1"/>
        <rFont val="TH SarabunPSK"/>
        <family val="2"/>
      </rPr>
      <t>1. ความสามารถในการสื่อสาร    </t>
    </r>
  </si>
  <si>
    <r>
      <t>         </t>
    </r>
    <r>
      <rPr>
        <b/>
        <sz val="16"/>
        <color theme="1"/>
        <rFont val="TH SarabunPSK"/>
        <family val="2"/>
      </rPr>
      <t>2.  ความสามารถในการคิด        </t>
    </r>
  </si>
  <si>
    <r>
      <t>        </t>
    </r>
    <r>
      <rPr>
        <b/>
        <sz val="16"/>
        <color theme="1"/>
        <rFont val="TH SarabunPSK"/>
        <family val="2"/>
      </rPr>
      <t> 3. ความสามารถในการแก้ปัญหา  </t>
    </r>
  </si>
  <si>
    <r>
      <t>          </t>
    </r>
    <r>
      <rPr>
        <b/>
        <sz val="16"/>
        <color theme="1"/>
        <rFont val="TH SarabunPSK"/>
        <family val="2"/>
      </rPr>
      <t>4. ความสามารถในการใช้ทักษะชีวิต</t>
    </r>
    <r>
      <rPr>
        <sz val="16"/>
        <color theme="1"/>
        <rFont val="TH SarabunPSK"/>
        <family val="2"/>
      </rPr>
      <t>         </t>
    </r>
  </si>
  <si>
    <r>
      <t>          </t>
    </r>
    <r>
      <rPr>
        <b/>
        <sz val="16"/>
        <color theme="1"/>
        <rFont val="TH SarabunPSK"/>
        <family val="2"/>
      </rPr>
      <t>5. ความสามารถในการใช้เทคโนโลยี    </t>
    </r>
    <r>
      <rPr>
        <sz val="16"/>
        <color theme="1"/>
        <rFont val="TH SarabunPSK"/>
        <family val="2"/>
      </rPr>
      <t>     </t>
    </r>
  </si>
  <si>
    <t>ชั้น ม.</t>
  </si>
  <si>
    <t>สรุปผลการประเมินรายด้าน</t>
  </si>
  <si>
    <t>ระดับ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</si>
  <si>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</si>
  <si>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</si>
  <si>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</si>
  <si>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</si>
  <si>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</si>
  <si>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3=ดีเยี่ยม</t>
  </si>
  <si>
    <t>2= ดี</t>
  </si>
  <si>
    <t>1=พอใช้/ผ่าน</t>
  </si>
  <si>
    <t>0=ไม่ผ่าน</t>
  </si>
  <si>
    <t>ผลการประเมินสมรรถนะหลัก 5 ประการ</t>
  </si>
  <si>
    <t>จำวนนักเรียน</t>
  </si>
  <si>
    <t xml:space="preserve">    ดีเยี่ยม</t>
  </si>
  <si>
    <t xml:space="preserve">    ดี</t>
  </si>
  <si>
    <t xml:space="preserve">    พอใช้</t>
  </si>
  <si>
    <t xml:space="preserve">    ปรับปรุง</t>
  </si>
  <si>
    <t>ส่งไฟล์ ที่ ระบบไฟล์วิชาการ ---&gt; งานทะเบียน(bookmark) ---&gt; ปีการศึกษา --&gt; ภาคเรียน ---&gt; ปลายภาค ---&gt; ส่ง Bookmark    หรือ 
https://drive.google.com/drive/folders/11Mljwt3SthsfILeGomS-0EOT79diApaw</t>
  </si>
  <si>
    <t>พิมพ์ใส่เล่ม ปพ.5  ดังนี้</t>
  </si>
  <si>
    <t>1. พิมพ์ Sheet  (student…) ใส่ต่อจาก อ่าน คิด วิเคราะห์ เขียน  (ใบสุดท้าย)</t>
  </si>
  <si>
    <t>2.</t>
  </si>
  <si>
    <t>3.</t>
  </si>
  <si>
    <t>4.</t>
  </si>
  <si>
    <t>5.</t>
  </si>
  <si>
    <t>6.</t>
  </si>
  <si>
    <t xml:space="preserve">ดาวโหลดรายชื่อนักเรียนที่ เวปไซด์วิชาการ     หรือ    https://www.rwps.ac.th/wichakan/  </t>
  </si>
  <si>
    <r>
      <t xml:space="preserve">บันทึก  โดยใช้ คำสั่ง แฟ้ม/บันทึกเป็น  ตั้งชื่อ ไฟล์  </t>
    </r>
    <r>
      <rPr>
        <b/>
        <sz val="16"/>
        <color rgb="FFFF0000"/>
        <rFont val="Angsana New"/>
        <family val="1"/>
      </rPr>
      <t>รหัส Book markครู_รหัสวิชา</t>
    </r>
    <r>
      <rPr>
        <sz val="16"/>
        <color theme="1"/>
        <rFont val="Angsana New"/>
        <family val="1"/>
      </rPr>
      <t xml:space="preserve">    ( ตัวอย่าง  </t>
    </r>
    <r>
      <rPr>
        <b/>
        <sz val="16"/>
        <color rgb="FFFF0000"/>
        <rFont val="Angsana New"/>
        <family val="1"/>
      </rPr>
      <t>T739_ว30295</t>
    </r>
    <r>
      <rPr>
        <sz val="16"/>
        <color theme="1"/>
        <rFont val="Angsana New"/>
        <family val="1"/>
      </rPr>
      <t xml:space="preserve"> )</t>
    </r>
  </si>
  <si>
    <t xml:space="preserve">           ดีเยี่ยม               -  พฤติกรรมที่ปฏิบัติชัดเจนและสม่ำเสมอ   ให้     3 คะแนน</t>
  </si>
  <si>
    <t xml:space="preserve">           พอใช้/ผ่าน          -  พฤติกรรมที่ปฏิบัติชัดเจนและสม่ำเสมอ    ให้    1 คะแนน</t>
  </si>
  <si>
    <r>
      <t xml:space="preserve">กรอกระดับคุณภาพ </t>
    </r>
    <r>
      <rPr>
        <b/>
        <sz val="16"/>
        <color rgb="FFFF0000"/>
        <rFont val="Angsana New"/>
        <family val="1"/>
      </rPr>
      <t>0-3</t>
    </r>
    <r>
      <rPr>
        <sz val="16"/>
        <color theme="1"/>
        <rFont val="Angsana New"/>
        <family val="1"/>
      </rPr>
      <t xml:space="preserve">  (0 = ปรับปรุง,    1 = พอใช้,    2 = ดี,    3 = ดีเยี่ยม)  ในช่องตัวชี้วัด ของนักเรียนแต่ละคน โปรแกรมจะประมวลผลระดับคุณภาพให้เอง </t>
    </r>
  </si>
  <si>
    <t xml:space="preserve">2. พิมพ์ใบสรุป (sum.....) ต่อจากปกหน้า </t>
  </si>
  <si>
    <t xml:space="preserve">           ดี                     -  พฤติกรรมที่ปฏิบัติชัดเจนและบ่อยครั้ง    ให้     2 คะแนน</t>
  </si>
  <si>
    <t xml:space="preserve">           ปรับปรุง             -  ไม่เคยปบัติพฤติกรรม                       ให้     0 คะแนน</t>
  </si>
  <si>
    <t xml:space="preserve">    เกณฑ์การให้คะแนนระดับคุณภาพ</t>
  </si>
  <si>
    <t>04790</t>
  </si>
  <si>
    <t>เด็กชายกิตติศักดิ์    มาน้อย</t>
  </si>
  <si>
    <t>04791</t>
  </si>
  <si>
    <t>เด็กชายกุลพัทธ์    บุราคร</t>
  </si>
  <si>
    <t>04792</t>
  </si>
  <si>
    <t>เด็กชายชัยพลโท    มุ่งช่วยกลาง</t>
  </si>
  <si>
    <t>04793</t>
  </si>
  <si>
    <t>เด็กชายณัชพล    เกิดพงษ์</t>
  </si>
  <si>
    <t>04794</t>
  </si>
  <si>
    <t>เด็กชายธนากร    แจ่มหม้อ</t>
  </si>
  <si>
    <t>04795</t>
  </si>
  <si>
    <t>เด็กชายธัญวุฒิ    มณีเขียว</t>
  </si>
  <si>
    <t>04796</t>
  </si>
  <si>
    <t>เด็กชายธีรภัทร    สระแก้ว</t>
  </si>
  <si>
    <t>04797</t>
  </si>
  <si>
    <t>เด็กชายนิธินันท์    ปิ่นมณี</t>
  </si>
  <si>
    <t>04799</t>
  </si>
  <si>
    <t>เด็กชายศดายุ    คำบุดดา</t>
  </si>
  <si>
    <t>04800</t>
  </si>
  <si>
    <t>เด็กชายศิลายุทธ    เกิดทรัพย์</t>
  </si>
  <si>
    <t>04802</t>
  </si>
  <si>
    <t>เด็กชายอัณณพ    สุกเปล่ง</t>
  </si>
  <si>
    <t>04922</t>
  </si>
  <si>
    <t>เด็กชายสุรเสกข์    บดีรัฐ</t>
  </si>
  <si>
    <t>04803</t>
  </si>
  <si>
    <t>เด็กหญิงจุฑาทิพย์    คำลือ</t>
  </si>
  <si>
    <t>04804</t>
  </si>
  <si>
    <t>เด็กหญิงชไมพร    จุปะมัทถา</t>
  </si>
  <si>
    <t>04805</t>
  </si>
  <si>
    <t>เด็กหญิงณัฏฐณิชา    บดีรัฐ</t>
  </si>
  <si>
    <t>04806</t>
  </si>
  <si>
    <t>เด็กหญิงณัฐวรรณ    เหมาะสมัย</t>
  </si>
  <si>
    <t>04807</t>
  </si>
  <si>
    <t>เด็กหญิงนภัสวรรณ    เหลี่ยมวงษ์</t>
  </si>
  <si>
    <t>04808</t>
  </si>
  <si>
    <t>เด็กหญิงนารีรัตน์    สังขาว</t>
  </si>
  <si>
    <t>04809</t>
  </si>
  <si>
    <t>เด็กหญิงประภัสษร    สังข์สาย</t>
  </si>
  <si>
    <t>04811</t>
  </si>
  <si>
    <t>เด็กหญิงพิชามญช์    คุ้มวงษ์</t>
  </si>
  <si>
    <t>04812</t>
  </si>
  <si>
    <t>เด็กหญิงพิมพ์ชนก    กนกนาค</t>
  </si>
  <si>
    <t>04813</t>
  </si>
  <si>
    <t>เด็กหญิงมณฑิตา    จีนเพชร</t>
  </si>
  <si>
    <t>04814</t>
  </si>
  <si>
    <t>เด็กหญิงศศิกานต์    รามนันท์</t>
  </si>
  <si>
    <t>04816</t>
  </si>
  <si>
    <t>เด็กหญิงสิรยา    หุ้มแพร</t>
  </si>
  <si>
    <t>04817</t>
  </si>
  <si>
    <t>เด็กหญิงสุนิสา    เขียวสีทอง</t>
  </si>
  <si>
    <t>04818</t>
  </si>
  <si>
    <t>เด็กหญิงสุพิชชา    บุญจ่ำ</t>
  </si>
  <si>
    <t>04819</t>
  </si>
  <si>
    <t>เด็กหญิงอนัญญา    แจ่มหม้อ</t>
  </si>
  <si>
    <t>04820</t>
  </si>
  <si>
    <t>เด็กหญิงอนันตญา    ปิ่นมณี</t>
  </si>
  <si>
    <t>04821</t>
  </si>
  <si>
    <t>เด็กหญิงอุรัสยา    อิ่มวงษ์</t>
  </si>
  <si>
    <t>04851</t>
  </si>
  <si>
    <t>เด็กหญิงพรสวรรค์    ยอดเยี่ยม</t>
  </si>
  <si>
    <t>04966</t>
  </si>
  <si>
    <t>เด็กหญิงนันท์นภัส    ผลสง่า</t>
  </si>
  <si>
    <t>รหัสวิชา…...............ชั้นมัธยมศึกษาปีที่ 2 ห้อง 2 ปีการศึกษา…............ภาคเรียน….........</t>
  </si>
  <si>
    <t>04645</t>
  </si>
  <si>
    <t>เด็กชายกมลากร    สลับสี</t>
  </si>
  <si>
    <t>04822</t>
  </si>
  <si>
    <t>เด็กชายกรวุฒิ    ทองจันทร์</t>
  </si>
  <si>
    <t>04823</t>
  </si>
  <si>
    <t>เด็กชายกันตพัฒน์    เพชรวงษ์</t>
  </si>
  <si>
    <t>04824</t>
  </si>
  <si>
    <t>เด็กชายชนะชัย    พลากร</t>
  </si>
  <si>
    <t>04825</t>
  </si>
  <si>
    <t>เด็กชายชัยวัฒน์    ปัญญาสา</t>
  </si>
  <si>
    <t>04826</t>
  </si>
  <si>
    <t>เด็กชายณัฐดนัย    มณีเขียว</t>
  </si>
  <si>
    <t>04827</t>
  </si>
  <si>
    <t>เด็กชายเด่นชัย    คำประพันธ์</t>
  </si>
  <si>
    <t>04828</t>
  </si>
  <si>
    <t>เด็กชายธวรรษ    หรดี</t>
  </si>
  <si>
    <t>04829</t>
  </si>
  <si>
    <t>เด็กชายธีรธร    สุขจิตร์</t>
  </si>
  <si>
    <t>04830</t>
  </si>
  <si>
    <t>เด็กชายนพดล    ปิ่นมณี</t>
  </si>
  <si>
    <t>04832</t>
  </si>
  <si>
    <t>เด็กชายปองคุณ    คล้อยโท้</t>
  </si>
  <si>
    <t>04834</t>
  </si>
  <si>
    <t>เด็กชายวัชรพงษ์    พรมบุญชู</t>
  </si>
  <si>
    <t>04835</t>
  </si>
  <si>
    <t>เด็กชายศิริชัย    ยอดเยี่ยม</t>
  </si>
  <si>
    <t>04836</t>
  </si>
  <si>
    <t>เด็กชายอนุพงษ์    เกิดพงษ์</t>
  </si>
  <si>
    <t>04837</t>
  </si>
  <si>
    <t>เด็กชายอภิรักษ์    เกิดทรัพย์</t>
  </si>
  <si>
    <t>04838</t>
  </si>
  <si>
    <t>เด็กชายอัคคพล    ชุ่มเย็น</t>
  </si>
  <si>
    <t>04810</t>
  </si>
  <si>
    <t>เด็กหญิงพันณภัทร    วงษ์พลับ</t>
  </si>
  <si>
    <t>04839</t>
  </si>
  <si>
    <t>เด็กหญิงเบญจวรรณ    อิ่มเอี่ยม</t>
  </si>
  <si>
    <t>04840</t>
  </si>
  <si>
    <t>เด็กหญิงกัญญาพัชร    จูมาศ</t>
  </si>
  <si>
    <t>04841</t>
  </si>
  <si>
    <t>เด็กหญิงกัณกมล    วานนท์</t>
  </si>
  <si>
    <t>04844</t>
  </si>
  <si>
    <t>เด็กหญิงจินต์จุฑา    ธูปเพ็ง</t>
  </si>
  <si>
    <t>04845</t>
  </si>
  <si>
    <t>เด็กหญิงชัญญานุช    มณีเขียว</t>
  </si>
  <si>
    <t>04846</t>
  </si>
  <si>
    <t>เด็กหญิงณัฐภัทร    เหมาะสมัย</t>
  </si>
  <si>
    <t>04847</t>
  </si>
  <si>
    <t>เด็กหญิงดวงพร    ต้นเกตุ</t>
  </si>
  <si>
    <t>04848</t>
  </si>
  <si>
    <t>เด็กหญิงนฤมล    กองแก้ว</t>
  </si>
  <si>
    <t>04849</t>
  </si>
  <si>
    <t>เด็กหญิงนลินนิภา    ดิษสวน</t>
  </si>
  <si>
    <t>04850</t>
  </si>
  <si>
    <t>เด็กหญิงพรนภา    ณรงค์สระน้อย</t>
  </si>
  <si>
    <t>04852</t>
  </si>
  <si>
    <t>เด็กหญิงพัชรดา    ดิษสวน</t>
  </si>
  <si>
    <t>04853</t>
  </si>
  <si>
    <t>เด็กหญิงวรรณนิภา    พลพรม</t>
  </si>
  <si>
    <t>04854</t>
  </si>
  <si>
    <t>เด็กหญิงอริสา    ฤกษ์เอี่ยม</t>
  </si>
  <si>
    <t>04913</t>
  </si>
  <si>
    <t>เด็กหญิงพลอยปพัด    จีนเพชร</t>
  </si>
  <si>
    <t>04855</t>
  </si>
  <si>
    <t>เด็กชายกชกร    สุกเปล่ง</t>
  </si>
  <si>
    <t>04856</t>
  </si>
  <si>
    <t>เด็กชายกรกช    สุกเปล่ง</t>
  </si>
  <si>
    <t>04858</t>
  </si>
  <si>
    <t>เด็กชายจิรพัฒน์    จันทร์ถี</t>
  </si>
  <si>
    <t>04859</t>
  </si>
  <si>
    <t>เด็กชายชนะชัย    คุ้มเณร</t>
  </si>
  <si>
    <t>04860</t>
  </si>
  <si>
    <t>เด็กชายณวัฒน์    สะราคำ</t>
  </si>
  <si>
    <t>04861</t>
  </si>
  <si>
    <t>เด็กชายธนดล    นารอด</t>
  </si>
  <si>
    <t>04862</t>
  </si>
  <si>
    <t>เด็กชายพลังบุญ    ยิ้มขลิบ</t>
  </si>
  <si>
    <t>04863</t>
  </si>
  <si>
    <t>เด็กชายภาณุพรรณ    ราษีบุญ</t>
  </si>
  <si>
    <t>04864</t>
  </si>
  <si>
    <t>เด็กชายเมธาสิทธิ์    เกิดพงษ์</t>
  </si>
  <si>
    <t>04865</t>
  </si>
  <si>
    <t>เด็กชายวายุ    สอิ้ง</t>
  </si>
  <si>
    <t>04871</t>
  </si>
  <si>
    <t>เด็กชายอานุภาพ    มณีเขียว</t>
  </si>
  <si>
    <t>04875</t>
  </si>
  <si>
    <t>เด็กชายณฐกร    ดาบลี</t>
  </si>
  <si>
    <t>04906</t>
  </si>
  <si>
    <t>เด็กชายอรรถพล    มณีเขียว</t>
  </si>
  <si>
    <t>04920</t>
  </si>
  <si>
    <t>เด็กชายก้องสกุล    ถาวร</t>
  </si>
  <si>
    <t>04967</t>
  </si>
  <si>
    <t>เด็กชายภาคิน    ใจตุ่น</t>
  </si>
  <si>
    <t>05123</t>
  </si>
  <si>
    <t>เด็กชายอภิวัฒน์    โพกาศ</t>
  </si>
  <si>
    <t>04872</t>
  </si>
  <si>
    <t>เด็กหญิงกนกวรรณ    เดือนเพ็ญ</t>
  </si>
  <si>
    <t>04873</t>
  </si>
  <si>
    <t>เด็กหญิงจันทร์ธิวา    ปิ่นมณี</t>
  </si>
  <si>
    <t>04874</t>
  </si>
  <si>
    <t>เด็กหญิงชัญญานุช    สมอนาค</t>
  </si>
  <si>
    <t>04876</t>
  </si>
  <si>
    <t>เด็กหญิงณัฐกัญญา    เกลี้ยงโท้</t>
  </si>
  <si>
    <t>04877</t>
  </si>
  <si>
    <t>เด็กหญิงทักษอร    พงษ์เสือ</t>
  </si>
  <si>
    <t>04878</t>
  </si>
  <si>
    <t>เด็กหญิงนิธยาภรณ์    เกิดพงษ์</t>
  </si>
  <si>
    <t>04879</t>
  </si>
  <si>
    <t>เด็กหญิงปรชา    สมอนาค</t>
  </si>
  <si>
    <t>04880</t>
  </si>
  <si>
    <t>เด็กหญิงณัชฐชาพัชญ์    วงษ์งาม</t>
  </si>
  <si>
    <t>04881</t>
  </si>
  <si>
    <t>เด็กหญิงรุ้งระวี    เสือนิ่ม</t>
  </si>
  <si>
    <t>04883</t>
  </si>
  <si>
    <t>เด็กหญิงศุภาวรรณ    เกตวงษ์</t>
  </si>
  <si>
    <t>04884</t>
  </si>
  <si>
    <t>เด็กหญิงสุภัชชา    แซ่หลิ่ม</t>
  </si>
  <si>
    <t>04886</t>
  </si>
  <si>
    <t>เด็กหญิงอมลวรรณ    ทิพมนต์</t>
  </si>
  <si>
    <t>04955</t>
  </si>
  <si>
    <t>เด็กหญิงวิราวัลย์    ทอนจันทึก</t>
  </si>
  <si>
    <t>05134</t>
  </si>
  <si>
    <t>เด็กหญิงมนชญา    นารอด</t>
  </si>
  <si>
    <t>04888</t>
  </si>
  <si>
    <t>เด็กชายจักรี    ปิ่นมณี</t>
  </si>
  <si>
    <t>04889</t>
  </si>
  <si>
    <t>เด็กชายจิรายุทธ    จีนเพชร</t>
  </si>
  <si>
    <t>04890</t>
  </si>
  <si>
    <t>เด็กชายฐาปกรณ์    อาจเลิศ</t>
  </si>
  <si>
    <t>04891</t>
  </si>
  <si>
    <t>เด็กชายณัฏฐพล    พลพรม</t>
  </si>
  <si>
    <t>04893</t>
  </si>
  <si>
    <t>เด็กชายธีรโชติ    เกิดเผือก</t>
  </si>
  <si>
    <t>04894</t>
  </si>
  <si>
    <t>เด็กชายนฤดม    บัวหลวง</t>
  </si>
  <si>
    <t>04895</t>
  </si>
  <si>
    <t>เด็กชายพีรพัฒน์    แซ่ย่าง</t>
  </si>
  <si>
    <t>04896</t>
  </si>
  <si>
    <t>เด็กชายภานุวัฒน์    สลับสี</t>
  </si>
  <si>
    <t>04897</t>
  </si>
  <si>
    <t>เด็กชายภูผา    คุ้มเณร</t>
  </si>
  <si>
    <t>04899</t>
  </si>
  <si>
    <t>เด็กชายรัชชานนท์    ชัยวิลาศ</t>
  </si>
  <si>
    <t>04900</t>
  </si>
  <si>
    <t>เด็กชายวายุ    ชดเชย</t>
  </si>
  <si>
    <t>04901</t>
  </si>
  <si>
    <t>เด็กชายศรัณยู    เกิดพงษ์</t>
  </si>
  <si>
    <t>04902</t>
  </si>
  <si>
    <t>เด็กชายศิวัช    จีนเพชร</t>
  </si>
  <si>
    <t>04903</t>
  </si>
  <si>
    <t>เด็กชายศุภกร    บุญแก้ว</t>
  </si>
  <si>
    <t>04905</t>
  </si>
  <si>
    <t>เด็กชายอรรถพร    สุขจิตร์</t>
  </si>
  <si>
    <t>04924</t>
  </si>
  <si>
    <t>เด็กชายศุภณัฐ    เจนสาริกิจ</t>
  </si>
  <si>
    <t>04965</t>
  </si>
  <si>
    <t>เด็กชายอภินันท์    ดีมาก</t>
  </si>
  <si>
    <t>05113</t>
  </si>
  <si>
    <t>เด็กชายพิชญะ    มาขาว</t>
  </si>
  <si>
    <t>04907</t>
  </si>
  <si>
    <t>เด็กหญิงเสาวลักษณ์    ปิ่นมณี</t>
  </si>
  <si>
    <t>04908</t>
  </si>
  <si>
    <t>เด็กหญิงการเกตุ    แสนเทียม</t>
  </si>
  <si>
    <t>04909</t>
  </si>
  <si>
    <t>เด็กหญิงฉัตรวิภา    สมปานามี</t>
  </si>
  <si>
    <t>04911</t>
  </si>
  <si>
    <t>เด็กหญิงธิติกาญจน์    คะระออม</t>
  </si>
  <si>
    <t>04912</t>
  </si>
  <si>
    <t>เด็กหญิงนันภัส    ขอนทอง</t>
  </si>
  <si>
    <t>04914</t>
  </si>
  <si>
    <t>เด็กหญิงพาขวัญ    สิงห์ลอ</t>
  </si>
  <si>
    <t>04915</t>
  </si>
  <si>
    <t>เด็กหญิงฟ้าใส    ชัยศรี</t>
  </si>
  <si>
    <t>04916</t>
  </si>
  <si>
    <t>เด็กหญิงภัทรวรรณ    จันพุฒ</t>
  </si>
  <si>
    <t>04917</t>
  </si>
  <si>
    <t>เด็กหญิงรุ่งตะวัน    เดชัยรัม</t>
  </si>
  <si>
    <t>04918</t>
  </si>
  <si>
    <t>เด็กหญิงวรัญญา    สมอนาค</t>
  </si>
  <si>
    <t>04919</t>
  </si>
  <si>
    <t>เด็กหญิงสุกฤตา    โมราลาย</t>
  </si>
  <si>
    <t>05129</t>
  </si>
  <si>
    <t>เด็กหญิงณัชชา    มณีเขียว</t>
  </si>
  <si>
    <t>05133</t>
  </si>
  <si>
    <t>เด็กหญิงปิยาพัชร    สระแก้ว</t>
  </si>
  <si>
    <t>รหัสวิชา…...............ชั้นมัธยมศึกษาปีที่ 2 ห้อง 1 ปีการศึกษา…............ภาคเรียนที่….........</t>
  </si>
  <si>
    <t>รหัสวิชา…...............ชั้นมัธยมศึกษาปีที่ 2 ห้อง 2 ปีการศึกษา…............ภาคเรียนที่….........</t>
  </si>
  <si>
    <t>รหัสวิชา…...............ชั้นมัธยมศึกษาปีที่ 2 ห้อง 3 ปีการศึกษา…............ภาคเรียนที่….........</t>
  </si>
  <si>
    <t>รหัสวิชา…...............ชั้นมัธยมศึกษาปีที่ 2 ห้อง 4 ปีการศึกษา…............ภาคเรียนที่….........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</si>
</sst>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Calibri"/>
      <family val="2"/>
    </font>
    <font>
      <sz val="14"/>
      <color rgb="FF000000"/>
      <name val="TH SarabunPSK"/>
      <family val="2"/>
    </font>
    <font>
      <b/>
      <sz val="16"/>
      <color theme="1"/>
      <name val="TH Sarabun PSK"/>
    </font>
    <font>
      <sz val="16"/>
      <color theme="1"/>
      <name val="TH Sarabun PSK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20"/>
      <color theme="1"/>
      <name val="TH SarabunPSK"/>
      <family val="2"/>
    </font>
    <font>
      <sz val="16"/>
      <color theme="1"/>
      <name val="CordiaUPC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TH Sarabun PSK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1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Protection="1"/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top" wrapText="1" readingOrder="1"/>
    </xf>
    <xf numFmtId="0" fontId="2" fillId="3" borderId="4" xfId="0" applyFont="1" applyFill="1" applyBorder="1" applyAlignment="1" applyProtection="1">
      <alignment horizontal="center"/>
    </xf>
    <xf numFmtId="0" fontId="15" fillId="0" borderId="0" xfId="0" applyFont="1" applyProtection="1"/>
    <xf numFmtId="0" fontId="2" fillId="0" borderId="6" xfId="0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top" wrapText="1" readingOrder="1"/>
    </xf>
    <xf numFmtId="0" fontId="2" fillId="3" borderId="2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textRotation="90" wrapText="1"/>
    </xf>
    <xf numFmtId="1" fontId="1" fillId="2" borderId="6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49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</xf>
    <xf numFmtId="49" fontId="7" fillId="0" borderId="6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49" fontId="11" fillId="0" borderId="0" xfId="0" quotePrefix="1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13" fillId="0" borderId="11" xfId="0" applyFont="1" applyBorder="1" applyAlignment="1">
      <alignment horizontal="justify" vertical="center"/>
    </xf>
    <xf numFmtId="0" fontId="8" fillId="0" borderId="6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2" fontId="8" fillId="0" borderId="0" xfId="0" applyNumberFormat="1" applyFont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vertical="top" wrapText="1" readingOrder="1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vertical="center"/>
    </xf>
    <xf numFmtId="0" fontId="8" fillId="0" borderId="5" xfId="0" applyFont="1" applyBorder="1" applyAlignment="1" applyProtection="1">
      <protection locked="0"/>
    </xf>
    <xf numFmtId="0" fontId="11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6" xfId="0" applyFont="1" applyBorder="1" applyProtection="1"/>
    <xf numFmtId="0" fontId="1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shrinkToFit="1"/>
    </xf>
    <xf numFmtId="2" fontId="7" fillId="0" borderId="6" xfId="0" applyNumberFormat="1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5" xfId="0" applyFont="1" applyBorder="1" applyAlignment="1" applyProtection="1">
      <alignment horizontal="center"/>
      <protection locked="0"/>
    </xf>
    <xf numFmtId="1" fontId="8" fillId="0" borderId="6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/>
    <xf numFmtId="2" fontId="8" fillId="0" borderId="0" xfId="0" applyNumberFormat="1" applyFont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2" fontId="8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shrinkToFit="1"/>
    </xf>
    <xf numFmtId="1" fontId="8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2"/>
  <sheetViews>
    <sheetView zoomScale="160" zoomScaleNormal="160" workbookViewId="0">
      <selection activeCell="N10" sqref="N10"/>
    </sheetView>
  </sheetViews>
  <sheetFormatPr defaultColWidth="14.42578125" defaultRowHeight="21"/>
  <cols>
    <col min="1" max="1" width="5.5703125" style="10" customWidth="1"/>
    <col min="2" max="26" width="8.7109375" style="3" customWidth="1"/>
    <col min="27" max="16384" width="14.42578125" style="3"/>
  </cols>
  <sheetData>
    <row r="1" spans="1:19" ht="23.25">
      <c r="A1" s="79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2"/>
      <c r="S1" s="2"/>
    </row>
    <row r="2" spans="1:19" ht="23.25">
      <c r="A2" s="4"/>
      <c r="B2" s="80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23.25">
      <c r="A3" s="8" t="s">
        <v>2</v>
      </c>
      <c r="B3" s="77" t="s">
        <v>82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23.25">
      <c r="A4" s="9" t="s">
        <v>77</v>
      </c>
      <c r="B4" s="77" t="s">
        <v>86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</row>
    <row r="5" spans="1:19" ht="23.25">
      <c r="A5" s="9" t="s">
        <v>78</v>
      </c>
      <c r="B5" s="77" t="s">
        <v>3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23.25">
      <c r="A6" s="9" t="s">
        <v>79</v>
      </c>
      <c r="B6" s="77" t="s">
        <v>83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19" ht="51.75" customHeight="1">
      <c r="A7" s="61" t="s">
        <v>80</v>
      </c>
      <c r="B7" s="81" t="s">
        <v>74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1:19" ht="23.25">
      <c r="A8" s="9" t="s">
        <v>81</v>
      </c>
      <c r="B8" s="77" t="s">
        <v>75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spans="1:19" ht="23.25">
      <c r="A9" s="62"/>
      <c r="B9" s="2" t="s">
        <v>76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3.25">
      <c r="A10" s="62"/>
      <c r="B10" s="2" t="s">
        <v>87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3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3.2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3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3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3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3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3.2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3.2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3.2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3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3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3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3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3.2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23.2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23.25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3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3.25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3.2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3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3.2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3.2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3.25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3.2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3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3.2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3.2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3.2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3.2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3.2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3.2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3.2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3.2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3.2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3.2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3.25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3.2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3.2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23.25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23.2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23.2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3.2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23.25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3.25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23.25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23.2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23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23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23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23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23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23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23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3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23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3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23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23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23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23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23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23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23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23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23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23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23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3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23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23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23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23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23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23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23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23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23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23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3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23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23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23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23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23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3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3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23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3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23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23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3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23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23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3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23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23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23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23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23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23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23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3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3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3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23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23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23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3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3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23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23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23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23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23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23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23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23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23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23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23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23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23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23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23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23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23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23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23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23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23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23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23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23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23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23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3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23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23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23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23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23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23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</sheetData>
  <mergeCells count="8">
    <mergeCell ref="B8:S8"/>
    <mergeCell ref="A1:Q1"/>
    <mergeCell ref="B2:S2"/>
    <mergeCell ref="B3:S3"/>
    <mergeCell ref="B4:S4"/>
    <mergeCell ref="B5:S5"/>
    <mergeCell ref="B6:S6"/>
    <mergeCell ref="B7:S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"/>
  <sheetViews>
    <sheetView workbookViewId="0">
      <selection activeCell="E8" sqref="E8"/>
    </sheetView>
  </sheetViews>
  <sheetFormatPr defaultColWidth="14.42578125" defaultRowHeight="21"/>
  <cols>
    <col min="1" max="1" width="126.7109375" style="3" customWidth="1"/>
    <col min="2" max="26" width="8.7109375" style="3" customWidth="1"/>
    <col min="27" max="16384" width="14.42578125" style="3"/>
  </cols>
  <sheetData>
    <row r="1" spans="1:6">
      <c r="A1" s="1" t="s">
        <v>17</v>
      </c>
    </row>
    <row r="2" spans="1:6">
      <c r="A2" s="1" t="s">
        <v>18</v>
      </c>
    </row>
    <row r="3" spans="1:6">
      <c r="A3" s="1" t="s">
        <v>19</v>
      </c>
    </row>
    <row r="4" spans="1:6" ht="24">
      <c r="A4" s="5"/>
    </row>
    <row r="5" spans="1:6" ht="73.5" customHeight="1">
      <c r="A5" s="17" t="s">
        <v>46</v>
      </c>
    </row>
    <row r="6" spans="1:6" ht="63" customHeight="1">
      <c r="A6" s="17" t="s">
        <v>47</v>
      </c>
    </row>
    <row r="7" spans="1:6" ht="77.25" customHeight="1">
      <c r="A7" s="17" t="s">
        <v>48</v>
      </c>
    </row>
    <row r="8" spans="1:6" ht="78" customHeight="1">
      <c r="A8" s="17" t="s">
        <v>49</v>
      </c>
    </row>
    <row r="9" spans="1:6" ht="65.25" customHeight="1">
      <c r="A9" s="17" t="s">
        <v>50</v>
      </c>
    </row>
    <row r="10" spans="1:6" ht="24.75" thickBot="1">
      <c r="A10" s="6"/>
    </row>
    <row r="11" spans="1:6" ht="26.25">
      <c r="A11" s="67" t="s">
        <v>90</v>
      </c>
      <c r="B11"/>
      <c r="C11"/>
      <c r="D11"/>
      <c r="E11"/>
      <c r="F11"/>
    </row>
    <row r="12" spans="1:6">
      <c r="A12" s="65" t="s">
        <v>84</v>
      </c>
      <c r="B12"/>
      <c r="C12" s="64"/>
      <c r="D12" s="64"/>
      <c r="E12"/>
    </row>
    <row r="13" spans="1:6">
      <c r="A13" s="65" t="s">
        <v>88</v>
      </c>
      <c r="B13"/>
      <c r="C13" s="64"/>
      <c r="D13" s="64"/>
      <c r="E13"/>
    </row>
    <row r="14" spans="1:6">
      <c r="A14" s="65" t="s">
        <v>85</v>
      </c>
      <c r="B14"/>
      <c r="C14" s="64"/>
      <c r="D14"/>
      <c r="E14" s="64"/>
    </row>
    <row r="15" spans="1:6">
      <c r="A15" s="65" t="s">
        <v>89</v>
      </c>
      <c r="B15" s="64"/>
      <c r="C15"/>
      <c r="D15"/>
      <c r="E15" s="64"/>
    </row>
    <row r="16" spans="1:6" ht="21.75" thickBot="1">
      <c r="A16" s="66"/>
      <c r="B16" s="64"/>
      <c r="C16"/>
      <c r="D16"/>
      <c r="E16" s="64"/>
    </row>
    <row r="17" spans="1:5">
      <c r="A17" s="63"/>
      <c r="B17" s="64"/>
      <c r="C17"/>
      <c r="D17"/>
      <c r="E17" s="64"/>
    </row>
    <row r="18" spans="1:5">
      <c r="A18" s="16" t="s">
        <v>20</v>
      </c>
    </row>
    <row r="19" spans="1:5" ht="25.5">
      <c r="A19" s="12" t="s">
        <v>51</v>
      </c>
    </row>
    <row r="20" spans="1:5">
      <c r="A20" s="13" t="s">
        <v>21</v>
      </c>
    </row>
    <row r="21" spans="1:5">
      <c r="A21" s="13" t="s">
        <v>22</v>
      </c>
    </row>
    <row r="22" spans="1:5">
      <c r="A22" s="13" t="s">
        <v>23</v>
      </c>
    </row>
    <row r="23" spans="1:5">
      <c r="A23" s="13" t="s">
        <v>24</v>
      </c>
    </row>
    <row r="24" spans="1:5">
      <c r="A24" s="13" t="s">
        <v>25</v>
      </c>
    </row>
    <row r="25" spans="1:5">
      <c r="A25" s="14" t="s">
        <v>52</v>
      </c>
    </row>
    <row r="26" spans="1:5" s="11" customFormat="1">
      <c r="A26" s="13" t="s">
        <v>26</v>
      </c>
    </row>
    <row r="27" spans="1:5" s="11" customFormat="1">
      <c r="A27" s="13" t="s">
        <v>27</v>
      </c>
    </row>
    <row r="28" spans="1:5" s="11" customFormat="1">
      <c r="A28" s="13" t="s">
        <v>28</v>
      </c>
    </row>
    <row r="29" spans="1:5" s="11" customFormat="1">
      <c r="A29" s="13" t="s">
        <v>29</v>
      </c>
    </row>
    <row r="30" spans="1:5" s="11" customFormat="1">
      <c r="A30" s="13" t="s">
        <v>30</v>
      </c>
    </row>
    <row r="31" spans="1:5">
      <c r="A31" s="14" t="s">
        <v>53</v>
      </c>
    </row>
    <row r="32" spans="1:5" s="11" customFormat="1">
      <c r="A32" s="13" t="s">
        <v>31</v>
      </c>
    </row>
    <row r="33" spans="1:1" s="11" customFormat="1">
      <c r="A33" s="13" t="s">
        <v>32</v>
      </c>
    </row>
    <row r="34" spans="1:1" s="11" customFormat="1">
      <c r="A34" s="13" t="s">
        <v>33</v>
      </c>
    </row>
    <row r="35" spans="1:1" s="11" customFormat="1">
      <c r="A35" s="13" t="s">
        <v>34</v>
      </c>
    </row>
    <row r="36" spans="1:1" s="11" customFormat="1">
      <c r="A36" s="13" t="s">
        <v>35</v>
      </c>
    </row>
    <row r="37" spans="1:1">
      <c r="A37" s="14" t="s">
        <v>54</v>
      </c>
    </row>
    <row r="38" spans="1:1" s="11" customFormat="1">
      <c r="A38" s="13" t="s">
        <v>36</v>
      </c>
    </row>
    <row r="39" spans="1:1" s="11" customFormat="1">
      <c r="A39" s="13" t="s">
        <v>37</v>
      </c>
    </row>
    <row r="40" spans="1:1" s="11" customFormat="1">
      <c r="A40" s="13" t="s">
        <v>38</v>
      </c>
    </row>
    <row r="41" spans="1:1" s="11" customFormat="1">
      <c r="A41" s="13" t="s">
        <v>39</v>
      </c>
    </row>
    <row r="42" spans="1:1" s="11" customFormat="1">
      <c r="A42" s="13" t="s">
        <v>40</v>
      </c>
    </row>
    <row r="43" spans="1:1">
      <c r="A43" s="14" t="s">
        <v>55</v>
      </c>
    </row>
    <row r="44" spans="1:1" s="11" customFormat="1">
      <c r="A44" s="13" t="s">
        <v>41</v>
      </c>
    </row>
    <row r="45" spans="1:1" s="11" customFormat="1">
      <c r="A45" s="13" t="s">
        <v>42</v>
      </c>
    </row>
    <row r="46" spans="1:1" s="11" customFormat="1">
      <c r="A46" s="13" t="s">
        <v>43</v>
      </c>
    </row>
    <row r="47" spans="1:1" s="11" customFormat="1">
      <c r="A47" s="13" t="s">
        <v>44</v>
      </c>
    </row>
    <row r="48" spans="1:1" s="11" customFormat="1">
      <c r="A48" s="15" t="s">
        <v>45</v>
      </c>
    </row>
  </sheetData>
  <pageMargins left="0.7" right="0.7" top="0.75" bottom="0.75" header="0" footer="0"/>
  <pageSetup orientation="portrait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workbookViewId="0">
      <selection activeCell="E7" sqref="E7"/>
    </sheetView>
  </sheetViews>
  <sheetFormatPr defaultColWidth="14.42578125" defaultRowHeight="15.95" customHeight="1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2" t="s">
        <v>338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1.7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81.75" customHeight="1">
      <c r="A3" s="83" t="s">
        <v>56</v>
      </c>
      <c r="B3" s="83" t="s">
        <v>4</v>
      </c>
      <c r="C3" s="86" t="s">
        <v>6</v>
      </c>
      <c r="D3" s="83" t="s">
        <v>5</v>
      </c>
      <c r="E3" s="87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83" t="s">
        <v>13</v>
      </c>
      <c r="L3" s="83" t="s">
        <v>14</v>
      </c>
    </row>
    <row r="4" spans="1:12" ht="15" customHeight="1">
      <c r="A4" s="85"/>
      <c r="B4" s="85"/>
      <c r="C4" s="84"/>
      <c r="D4" s="84"/>
      <c r="E4" s="85"/>
      <c r="F4" s="34">
        <v>3</v>
      </c>
      <c r="G4" s="34">
        <v>3</v>
      </c>
      <c r="H4" s="34">
        <v>3</v>
      </c>
      <c r="I4" s="34">
        <v>3</v>
      </c>
      <c r="J4" s="34">
        <v>3</v>
      </c>
      <c r="K4" s="84"/>
      <c r="L4" s="84"/>
    </row>
    <row r="5" spans="1:12" s="23" customFormat="1" ht="15.95" customHeight="1">
      <c r="A5" s="26">
        <v>2</v>
      </c>
      <c r="B5" s="27">
        <v>1</v>
      </c>
      <c r="C5" s="28">
        <v>1</v>
      </c>
      <c r="D5" s="75" t="s">
        <v>91</v>
      </c>
      <c r="E5" s="75" t="s">
        <v>92</v>
      </c>
      <c r="F5" s="32"/>
      <c r="G5" s="32"/>
      <c r="H5" s="32"/>
      <c r="I5" s="32"/>
      <c r="J5" s="32"/>
      <c r="K5" s="29" t="e">
        <f>IF(J5="-","-",MODE(F5:J5))</f>
        <v>#N/A</v>
      </c>
      <c r="L5" s="29" t="e">
        <f>IF(K5=3,"ดีเยี่ยม",IF(K5=2,"ดี",IF(K5=1,"พอใช้",IF(K5=0,"ปรับปรุง","-"))))</f>
        <v>#N/A</v>
      </c>
    </row>
    <row r="6" spans="1:12" s="23" customFormat="1" ht="15.95" customHeight="1">
      <c r="A6" s="19">
        <v>2</v>
      </c>
      <c r="B6" s="20">
        <v>1</v>
      </c>
      <c r="C6" s="21">
        <v>2</v>
      </c>
      <c r="D6" s="75" t="s">
        <v>93</v>
      </c>
      <c r="E6" s="75" t="s">
        <v>94</v>
      </c>
      <c r="F6" s="32"/>
      <c r="G6" s="32"/>
      <c r="H6" s="32"/>
      <c r="I6" s="32"/>
      <c r="J6" s="32"/>
      <c r="K6" s="22" t="e">
        <f t="shared" ref="K6:K31" si="0">IF(J6="-","-",MODE(F6:J6))</f>
        <v>#N/A</v>
      </c>
      <c r="L6" s="29" t="e">
        <f t="shared" ref="L6:L31" si="1">IF(K6=3,"ดีเยี่ยม",IF(K6=2,"ดี",IF(K6=1,"พอใช้",IF(K6=0,"ปรับปรุง","-"))))</f>
        <v>#N/A</v>
      </c>
    </row>
    <row r="7" spans="1:12" s="23" customFormat="1" ht="15.95" customHeight="1">
      <c r="A7" s="19">
        <v>2</v>
      </c>
      <c r="B7" s="20">
        <v>1</v>
      </c>
      <c r="C7" s="21">
        <v>3</v>
      </c>
      <c r="D7" s="75" t="s">
        <v>95</v>
      </c>
      <c r="E7" s="75" t="s">
        <v>96</v>
      </c>
      <c r="F7" s="32"/>
      <c r="G7" s="32"/>
      <c r="H7" s="32"/>
      <c r="I7" s="32"/>
      <c r="J7" s="32"/>
      <c r="K7" s="22" t="e">
        <f t="shared" si="0"/>
        <v>#N/A</v>
      </c>
      <c r="L7" s="29" t="e">
        <f t="shared" si="1"/>
        <v>#N/A</v>
      </c>
    </row>
    <row r="8" spans="1:12" s="23" customFormat="1" ht="15.95" customHeight="1">
      <c r="A8" s="26">
        <v>2</v>
      </c>
      <c r="B8" s="20">
        <v>1</v>
      </c>
      <c r="C8" s="21">
        <v>4</v>
      </c>
      <c r="D8" s="75" t="s">
        <v>97</v>
      </c>
      <c r="E8" s="75" t="s">
        <v>98</v>
      </c>
      <c r="F8" s="32"/>
      <c r="G8" s="32"/>
      <c r="H8" s="32"/>
      <c r="I8" s="32"/>
      <c r="J8" s="32"/>
      <c r="K8" s="22" t="e">
        <f t="shared" si="0"/>
        <v>#N/A</v>
      </c>
      <c r="L8" s="29" t="e">
        <f t="shared" si="1"/>
        <v>#N/A</v>
      </c>
    </row>
    <row r="9" spans="1:12" s="23" customFormat="1" ht="15.95" customHeight="1">
      <c r="A9" s="19">
        <v>2</v>
      </c>
      <c r="B9" s="20">
        <v>1</v>
      </c>
      <c r="C9" s="21">
        <v>5</v>
      </c>
      <c r="D9" s="75" t="s">
        <v>99</v>
      </c>
      <c r="E9" s="75" t="s">
        <v>100</v>
      </c>
      <c r="F9" s="32"/>
      <c r="G9" s="32"/>
      <c r="H9" s="32"/>
      <c r="I9" s="32"/>
      <c r="J9" s="32"/>
      <c r="K9" s="22" t="e">
        <f t="shared" si="0"/>
        <v>#N/A</v>
      </c>
      <c r="L9" s="29" t="e">
        <f t="shared" si="1"/>
        <v>#N/A</v>
      </c>
    </row>
    <row r="10" spans="1:12" s="23" customFormat="1" ht="15.95" customHeight="1">
      <c r="A10" s="19">
        <v>2</v>
      </c>
      <c r="B10" s="20">
        <v>1</v>
      </c>
      <c r="C10" s="21">
        <v>6</v>
      </c>
      <c r="D10" s="75" t="s">
        <v>101</v>
      </c>
      <c r="E10" s="75" t="s">
        <v>102</v>
      </c>
      <c r="F10" s="32"/>
      <c r="G10" s="32"/>
      <c r="H10" s="32"/>
      <c r="I10" s="32"/>
      <c r="J10" s="32"/>
      <c r="K10" s="22" t="e">
        <f t="shared" si="0"/>
        <v>#N/A</v>
      </c>
      <c r="L10" s="29" t="e">
        <f t="shared" si="1"/>
        <v>#N/A</v>
      </c>
    </row>
    <row r="11" spans="1:12" s="23" customFormat="1" ht="15.95" customHeight="1">
      <c r="A11" s="26">
        <v>2</v>
      </c>
      <c r="B11" s="20">
        <v>1</v>
      </c>
      <c r="C11" s="21">
        <v>7</v>
      </c>
      <c r="D11" s="75" t="s">
        <v>103</v>
      </c>
      <c r="E11" s="75" t="s">
        <v>104</v>
      </c>
      <c r="F11" s="32"/>
      <c r="G11" s="32"/>
      <c r="H11" s="32"/>
      <c r="I11" s="32"/>
      <c r="J11" s="32"/>
      <c r="K11" s="22" t="e">
        <f t="shared" si="0"/>
        <v>#N/A</v>
      </c>
      <c r="L11" s="29" t="e">
        <f t="shared" si="1"/>
        <v>#N/A</v>
      </c>
    </row>
    <row r="12" spans="1:12" s="23" customFormat="1" ht="15.95" customHeight="1">
      <c r="A12" s="19">
        <v>2</v>
      </c>
      <c r="B12" s="20">
        <v>1</v>
      </c>
      <c r="C12" s="21">
        <v>8</v>
      </c>
      <c r="D12" s="75" t="s">
        <v>105</v>
      </c>
      <c r="E12" s="75" t="s">
        <v>106</v>
      </c>
      <c r="F12" s="32"/>
      <c r="G12" s="32"/>
      <c r="H12" s="32"/>
      <c r="I12" s="32"/>
      <c r="J12" s="32"/>
      <c r="K12" s="22" t="e">
        <f t="shared" si="0"/>
        <v>#N/A</v>
      </c>
      <c r="L12" s="29" t="e">
        <f t="shared" si="1"/>
        <v>#N/A</v>
      </c>
    </row>
    <row r="13" spans="1:12" s="23" customFormat="1" ht="15.95" customHeight="1">
      <c r="A13" s="19">
        <v>2</v>
      </c>
      <c r="B13" s="20">
        <v>1</v>
      </c>
      <c r="C13" s="21">
        <v>9</v>
      </c>
      <c r="D13" s="75" t="s">
        <v>107</v>
      </c>
      <c r="E13" s="75" t="s">
        <v>108</v>
      </c>
      <c r="F13" s="32"/>
      <c r="G13" s="32"/>
      <c r="H13" s="32"/>
      <c r="I13" s="32"/>
      <c r="J13" s="32"/>
      <c r="K13" s="22" t="e">
        <f t="shared" si="0"/>
        <v>#N/A</v>
      </c>
      <c r="L13" s="29" t="e">
        <f t="shared" si="1"/>
        <v>#N/A</v>
      </c>
    </row>
    <row r="14" spans="1:12" s="23" customFormat="1" ht="15.95" customHeight="1">
      <c r="A14" s="26">
        <v>2</v>
      </c>
      <c r="B14" s="20">
        <v>1</v>
      </c>
      <c r="C14" s="21">
        <v>10</v>
      </c>
      <c r="D14" s="75" t="s">
        <v>109</v>
      </c>
      <c r="E14" s="75" t="s">
        <v>110</v>
      </c>
      <c r="F14" s="32"/>
      <c r="G14" s="32"/>
      <c r="H14" s="32"/>
      <c r="I14" s="32"/>
      <c r="J14" s="32"/>
      <c r="K14" s="22" t="e">
        <f t="shared" si="0"/>
        <v>#N/A</v>
      </c>
      <c r="L14" s="29" t="e">
        <f t="shared" si="1"/>
        <v>#N/A</v>
      </c>
    </row>
    <row r="15" spans="1:12" s="23" customFormat="1" ht="15.95" customHeight="1">
      <c r="A15" s="19">
        <v>2</v>
      </c>
      <c r="B15" s="20">
        <v>1</v>
      </c>
      <c r="C15" s="21">
        <v>11</v>
      </c>
      <c r="D15" s="75" t="s">
        <v>111</v>
      </c>
      <c r="E15" s="75" t="s">
        <v>112</v>
      </c>
      <c r="F15" s="32"/>
      <c r="G15" s="32"/>
      <c r="H15" s="32"/>
      <c r="I15" s="32"/>
      <c r="J15" s="32"/>
      <c r="K15" s="22" t="e">
        <f t="shared" si="0"/>
        <v>#N/A</v>
      </c>
      <c r="L15" s="29" t="e">
        <f t="shared" si="1"/>
        <v>#N/A</v>
      </c>
    </row>
    <row r="16" spans="1:12" s="23" customFormat="1" ht="15.95" customHeight="1">
      <c r="A16" s="19">
        <v>2</v>
      </c>
      <c r="B16" s="20">
        <v>1</v>
      </c>
      <c r="C16" s="21">
        <v>12</v>
      </c>
      <c r="D16" s="75" t="s">
        <v>113</v>
      </c>
      <c r="E16" s="75" t="s">
        <v>114</v>
      </c>
      <c r="F16" s="32"/>
      <c r="G16" s="32"/>
      <c r="H16" s="32"/>
      <c r="I16" s="32"/>
      <c r="J16" s="32"/>
      <c r="K16" s="22" t="e">
        <f t="shared" si="0"/>
        <v>#N/A</v>
      </c>
      <c r="L16" s="29" t="e">
        <f t="shared" si="1"/>
        <v>#N/A</v>
      </c>
    </row>
    <row r="17" spans="1:12" s="23" customFormat="1" ht="15.95" customHeight="1">
      <c r="A17" s="26">
        <v>2</v>
      </c>
      <c r="B17" s="20">
        <v>1</v>
      </c>
      <c r="C17" s="21">
        <v>13</v>
      </c>
      <c r="D17" s="75" t="s">
        <v>115</v>
      </c>
      <c r="E17" s="75" t="s">
        <v>116</v>
      </c>
      <c r="F17" s="32"/>
      <c r="G17" s="32"/>
      <c r="H17" s="32"/>
      <c r="I17" s="32"/>
      <c r="J17" s="32"/>
      <c r="K17" s="22" t="e">
        <f t="shared" si="0"/>
        <v>#N/A</v>
      </c>
      <c r="L17" s="29" t="e">
        <f t="shared" si="1"/>
        <v>#N/A</v>
      </c>
    </row>
    <row r="18" spans="1:12" s="23" customFormat="1" ht="15.95" customHeight="1">
      <c r="A18" s="19">
        <v>2</v>
      </c>
      <c r="B18" s="20">
        <v>1</v>
      </c>
      <c r="C18" s="21">
        <v>14</v>
      </c>
      <c r="D18" s="75" t="s">
        <v>117</v>
      </c>
      <c r="E18" s="75" t="s">
        <v>118</v>
      </c>
      <c r="F18" s="32"/>
      <c r="G18" s="32"/>
      <c r="H18" s="32"/>
      <c r="I18" s="32"/>
      <c r="J18" s="32"/>
      <c r="K18" s="22" t="e">
        <f t="shared" si="0"/>
        <v>#N/A</v>
      </c>
      <c r="L18" s="29" t="e">
        <f t="shared" si="1"/>
        <v>#N/A</v>
      </c>
    </row>
    <row r="19" spans="1:12" s="23" customFormat="1" ht="15.95" customHeight="1">
      <c r="A19" s="19">
        <v>2</v>
      </c>
      <c r="B19" s="20">
        <v>1</v>
      </c>
      <c r="C19" s="21">
        <v>15</v>
      </c>
      <c r="D19" s="75" t="s">
        <v>119</v>
      </c>
      <c r="E19" s="75" t="s">
        <v>120</v>
      </c>
      <c r="F19" s="32"/>
      <c r="G19" s="32"/>
      <c r="H19" s="32"/>
      <c r="I19" s="32"/>
      <c r="J19" s="32"/>
      <c r="K19" s="22" t="e">
        <f t="shared" si="0"/>
        <v>#N/A</v>
      </c>
      <c r="L19" s="29" t="e">
        <f t="shared" si="1"/>
        <v>#N/A</v>
      </c>
    </row>
    <row r="20" spans="1:12" s="23" customFormat="1" ht="15.95" customHeight="1">
      <c r="A20" s="26">
        <v>2</v>
      </c>
      <c r="B20" s="20">
        <v>1</v>
      </c>
      <c r="C20" s="21">
        <v>16</v>
      </c>
      <c r="D20" s="75" t="s">
        <v>121</v>
      </c>
      <c r="E20" s="75" t="s">
        <v>122</v>
      </c>
      <c r="F20" s="32"/>
      <c r="G20" s="32"/>
      <c r="H20" s="32"/>
      <c r="I20" s="32"/>
      <c r="J20" s="32"/>
      <c r="K20" s="22" t="e">
        <f t="shared" si="0"/>
        <v>#N/A</v>
      </c>
      <c r="L20" s="29" t="e">
        <f t="shared" si="1"/>
        <v>#N/A</v>
      </c>
    </row>
    <row r="21" spans="1:12" s="23" customFormat="1" ht="15.95" customHeight="1">
      <c r="A21" s="19">
        <v>2</v>
      </c>
      <c r="B21" s="20">
        <v>1</v>
      </c>
      <c r="C21" s="21">
        <v>17</v>
      </c>
      <c r="D21" s="75" t="s">
        <v>123</v>
      </c>
      <c r="E21" s="75" t="s">
        <v>124</v>
      </c>
      <c r="F21" s="32"/>
      <c r="G21" s="32"/>
      <c r="H21" s="32"/>
      <c r="I21" s="32"/>
      <c r="J21" s="32"/>
      <c r="K21" s="22" t="e">
        <f t="shared" si="0"/>
        <v>#N/A</v>
      </c>
      <c r="L21" s="29" t="e">
        <f t="shared" si="1"/>
        <v>#N/A</v>
      </c>
    </row>
    <row r="22" spans="1:12" s="23" customFormat="1" ht="15.95" customHeight="1">
      <c r="A22" s="19">
        <v>2</v>
      </c>
      <c r="B22" s="20">
        <v>1</v>
      </c>
      <c r="C22" s="21">
        <v>18</v>
      </c>
      <c r="D22" s="75" t="s">
        <v>125</v>
      </c>
      <c r="E22" s="75" t="s">
        <v>126</v>
      </c>
      <c r="F22" s="32"/>
      <c r="G22" s="32"/>
      <c r="H22" s="32"/>
      <c r="I22" s="32"/>
      <c r="J22" s="32"/>
      <c r="K22" s="22" t="e">
        <f t="shared" si="0"/>
        <v>#N/A</v>
      </c>
      <c r="L22" s="29" t="e">
        <f t="shared" si="1"/>
        <v>#N/A</v>
      </c>
    </row>
    <row r="23" spans="1:12" s="23" customFormat="1" ht="15.95" customHeight="1">
      <c r="A23" s="26">
        <v>2</v>
      </c>
      <c r="B23" s="20">
        <v>1</v>
      </c>
      <c r="C23" s="21">
        <v>19</v>
      </c>
      <c r="D23" s="75" t="s">
        <v>127</v>
      </c>
      <c r="E23" s="75" t="s">
        <v>128</v>
      </c>
      <c r="F23" s="32"/>
      <c r="G23" s="32"/>
      <c r="H23" s="32"/>
      <c r="I23" s="32"/>
      <c r="J23" s="32"/>
      <c r="K23" s="22" t="e">
        <f t="shared" si="0"/>
        <v>#N/A</v>
      </c>
      <c r="L23" s="29" t="e">
        <f t="shared" si="1"/>
        <v>#N/A</v>
      </c>
    </row>
    <row r="24" spans="1:12" s="23" customFormat="1" ht="15.95" customHeight="1">
      <c r="A24" s="19">
        <v>2</v>
      </c>
      <c r="B24" s="20">
        <v>1</v>
      </c>
      <c r="C24" s="21">
        <v>20</v>
      </c>
      <c r="D24" s="75" t="s">
        <v>129</v>
      </c>
      <c r="E24" s="75" t="s">
        <v>130</v>
      </c>
      <c r="F24" s="32"/>
      <c r="G24" s="32"/>
      <c r="H24" s="32"/>
      <c r="I24" s="32"/>
      <c r="J24" s="32"/>
      <c r="K24" s="22" t="e">
        <f t="shared" si="0"/>
        <v>#N/A</v>
      </c>
      <c r="L24" s="29" t="e">
        <f t="shared" si="1"/>
        <v>#N/A</v>
      </c>
    </row>
    <row r="25" spans="1:12" s="23" customFormat="1" ht="15.95" customHeight="1">
      <c r="A25" s="19">
        <v>2</v>
      </c>
      <c r="B25" s="20">
        <v>1</v>
      </c>
      <c r="C25" s="21">
        <v>21</v>
      </c>
      <c r="D25" s="75" t="s">
        <v>131</v>
      </c>
      <c r="E25" s="75" t="s">
        <v>132</v>
      </c>
      <c r="F25" s="32"/>
      <c r="G25" s="32"/>
      <c r="H25" s="32"/>
      <c r="I25" s="32"/>
      <c r="J25" s="32"/>
      <c r="K25" s="22" t="e">
        <f t="shared" si="0"/>
        <v>#N/A</v>
      </c>
      <c r="L25" s="29" t="e">
        <f t="shared" si="1"/>
        <v>#N/A</v>
      </c>
    </row>
    <row r="26" spans="1:12" s="23" customFormat="1" ht="15.95" customHeight="1">
      <c r="A26" s="26">
        <v>2</v>
      </c>
      <c r="B26" s="20">
        <v>1</v>
      </c>
      <c r="C26" s="21">
        <v>22</v>
      </c>
      <c r="D26" s="75" t="s">
        <v>133</v>
      </c>
      <c r="E26" s="75" t="s">
        <v>134</v>
      </c>
      <c r="F26" s="32"/>
      <c r="G26" s="32"/>
      <c r="H26" s="32"/>
      <c r="I26" s="32"/>
      <c r="J26" s="32"/>
      <c r="K26" s="22" t="e">
        <f t="shared" si="0"/>
        <v>#N/A</v>
      </c>
      <c r="L26" s="29" t="e">
        <f t="shared" si="1"/>
        <v>#N/A</v>
      </c>
    </row>
    <row r="27" spans="1:12" s="23" customFormat="1" ht="15.95" customHeight="1">
      <c r="A27" s="19">
        <v>2</v>
      </c>
      <c r="B27" s="20">
        <v>1</v>
      </c>
      <c r="C27" s="21">
        <v>23</v>
      </c>
      <c r="D27" s="75" t="s">
        <v>135</v>
      </c>
      <c r="E27" s="75" t="s">
        <v>136</v>
      </c>
      <c r="F27" s="32"/>
      <c r="G27" s="32"/>
      <c r="H27" s="32"/>
      <c r="I27" s="32"/>
      <c r="J27" s="32"/>
      <c r="K27" s="22" t="e">
        <f t="shared" si="0"/>
        <v>#N/A</v>
      </c>
      <c r="L27" s="29" t="e">
        <f t="shared" si="1"/>
        <v>#N/A</v>
      </c>
    </row>
    <row r="28" spans="1:12" s="23" customFormat="1" ht="15.95" customHeight="1">
      <c r="A28" s="19">
        <v>2</v>
      </c>
      <c r="B28" s="20">
        <v>1</v>
      </c>
      <c r="C28" s="21">
        <v>24</v>
      </c>
      <c r="D28" s="75" t="s">
        <v>137</v>
      </c>
      <c r="E28" s="75" t="s">
        <v>138</v>
      </c>
      <c r="F28" s="32"/>
      <c r="G28" s="32"/>
      <c r="H28" s="32"/>
      <c r="I28" s="32"/>
      <c r="J28" s="32"/>
      <c r="K28" s="22" t="e">
        <f t="shared" si="0"/>
        <v>#N/A</v>
      </c>
      <c r="L28" s="29" t="e">
        <f t="shared" si="1"/>
        <v>#N/A</v>
      </c>
    </row>
    <row r="29" spans="1:12" s="23" customFormat="1" ht="15.95" customHeight="1">
      <c r="A29" s="26">
        <v>2</v>
      </c>
      <c r="B29" s="20">
        <v>1</v>
      </c>
      <c r="C29" s="21">
        <v>25</v>
      </c>
      <c r="D29" s="75" t="s">
        <v>139</v>
      </c>
      <c r="E29" s="75" t="s">
        <v>140</v>
      </c>
      <c r="F29" s="32"/>
      <c r="G29" s="32"/>
      <c r="H29" s="32"/>
      <c r="I29" s="32"/>
      <c r="J29" s="32"/>
      <c r="K29" s="22" t="e">
        <f t="shared" si="0"/>
        <v>#N/A</v>
      </c>
      <c r="L29" s="29" t="e">
        <f t="shared" si="1"/>
        <v>#N/A</v>
      </c>
    </row>
    <row r="30" spans="1:12" s="23" customFormat="1" ht="15.95" customHeight="1">
      <c r="A30" s="19">
        <v>2</v>
      </c>
      <c r="B30" s="20">
        <v>1</v>
      </c>
      <c r="C30" s="21">
        <v>26</v>
      </c>
      <c r="D30" s="75" t="s">
        <v>141</v>
      </c>
      <c r="E30" s="75" t="s">
        <v>142</v>
      </c>
      <c r="F30" s="32"/>
      <c r="G30" s="32"/>
      <c r="H30" s="32"/>
      <c r="I30" s="32"/>
      <c r="J30" s="32"/>
      <c r="K30" s="22" t="e">
        <f t="shared" si="0"/>
        <v>#N/A</v>
      </c>
      <c r="L30" s="29" t="e">
        <f t="shared" si="1"/>
        <v>#N/A</v>
      </c>
    </row>
    <row r="31" spans="1:12" s="23" customFormat="1" ht="15.95" customHeight="1">
      <c r="A31" s="19">
        <v>2</v>
      </c>
      <c r="B31" s="20">
        <v>1</v>
      </c>
      <c r="C31" s="21">
        <v>27</v>
      </c>
      <c r="D31" s="75" t="s">
        <v>143</v>
      </c>
      <c r="E31" s="75" t="s">
        <v>144</v>
      </c>
      <c r="F31" s="32"/>
      <c r="G31" s="32"/>
      <c r="H31" s="32"/>
      <c r="I31" s="32"/>
      <c r="J31" s="32"/>
      <c r="K31" s="22" t="e">
        <f t="shared" si="0"/>
        <v>#N/A</v>
      </c>
      <c r="L31" s="29" t="e">
        <f t="shared" si="1"/>
        <v>#N/A</v>
      </c>
    </row>
    <row r="32" spans="1:12" ht="15.95" customHeight="1">
      <c r="A32" s="26">
        <v>2</v>
      </c>
      <c r="B32" s="20">
        <v>1</v>
      </c>
      <c r="C32" s="21">
        <v>28</v>
      </c>
      <c r="D32" s="75" t="s">
        <v>145</v>
      </c>
      <c r="E32" s="75" t="s">
        <v>146</v>
      </c>
      <c r="F32" s="32"/>
      <c r="G32" s="32"/>
      <c r="H32" s="32"/>
      <c r="I32" s="32"/>
      <c r="J32" s="32"/>
      <c r="K32" s="22" t="e">
        <f t="shared" ref="K32:K35" si="2">IF(J32="-","-",MODE(F32:J32))</f>
        <v>#N/A</v>
      </c>
      <c r="L32" s="29" t="e">
        <f t="shared" ref="L32:L35" si="3">IF(K32=3,"ดีเยี่ยม",IF(K32=2,"ดี",IF(K32=1,"พอใช้",IF(K32=0,"ปรับปรุง","-"))))</f>
        <v>#N/A</v>
      </c>
    </row>
    <row r="33" spans="1:12" ht="15.95" customHeight="1">
      <c r="A33" s="19">
        <v>2</v>
      </c>
      <c r="B33" s="20">
        <v>1</v>
      </c>
      <c r="C33" s="21">
        <v>29</v>
      </c>
      <c r="D33" s="75" t="s">
        <v>147</v>
      </c>
      <c r="E33" s="75" t="s">
        <v>148</v>
      </c>
      <c r="F33" s="32"/>
      <c r="G33" s="32"/>
      <c r="H33" s="32"/>
      <c r="I33" s="32"/>
      <c r="J33" s="32"/>
      <c r="K33" s="22" t="e">
        <f t="shared" si="2"/>
        <v>#N/A</v>
      </c>
      <c r="L33" s="29" t="e">
        <f t="shared" si="3"/>
        <v>#N/A</v>
      </c>
    </row>
    <row r="34" spans="1:12" ht="15.95" customHeight="1">
      <c r="A34" s="19">
        <v>2</v>
      </c>
      <c r="B34" s="20">
        <v>1</v>
      </c>
      <c r="C34" s="21">
        <v>30</v>
      </c>
      <c r="D34" s="75" t="s">
        <v>149</v>
      </c>
      <c r="E34" s="75" t="s">
        <v>150</v>
      </c>
      <c r="F34" s="32"/>
      <c r="G34" s="32"/>
      <c r="H34" s="32"/>
      <c r="I34" s="32"/>
      <c r="J34" s="32"/>
      <c r="K34" s="22" t="e">
        <f t="shared" si="2"/>
        <v>#N/A</v>
      </c>
      <c r="L34" s="29" t="e">
        <f t="shared" si="3"/>
        <v>#N/A</v>
      </c>
    </row>
    <row r="35" spans="1:12" ht="15.95" customHeight="1">
      <c r="A35" s="26">
        <v>2</v>
      </c>
      <c r="B35" s="20">
        <v>1</v>
      </c>
      <c r="C35" s="21">
        <v>31</v>
      </c>
      <c r="D35" s="75" t="s">
        <v>151</v>
      </c>
      <c r="E35" s="75" t="s">
        <v>152</v>
      </c>
      <c r="F35" s="32"/>
      <c r="G35" s="32"/>
      <c r="H35" s="32"/>
      <c r="I35" s="32"/>
      <c r="J35" s="32"/>
      <c r="K35" s="22" t="e">
        <f t="shared" si="2"/>
        <v>#N/A</v>
      </c>
      <c r="L35" s="29" t="e">
        <f t="shared" si="3"/>
        <v>#N/A</v>
      </c>
    </row>
  </sheetData>
  <sheetProtection sheet="1" objects="1" scenarios="1"/>
  <mergeCells count="8">
    <mergeCell ref="A1:L1"/>
    <mergeCell ref="K3:K4"/>
    <mergeCell ref="L3:L4"/>
    <mergeCell ref="A3:A4"/>
    <mergeCell ref="B3:B4"/>
    <mergeCell ref="C3:C4"/>
    <mergeCell ref="E3:E4"/>
    <mergeCell ref="D3:D4"/>
  </mergeCells>
  <phoneticPr fontId="16" type="noConversion"/>
  <printOptions gridLines="1"/>
  <pageMargins left="0.84" right="0.70866141732283472" top="0.74803149606299213" bottom="0.36" header="0" footer="0"/>
  <pageSetup paperSize="9" fitToWidth="0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401E-DCAC-4F65-A1B9-8470399E466E}">
  <dimension ref="A1:AC19"/>
  <sheetViews>
    <sheetView workbookViewId="0">
      <selection activeCell="A2" sqref="A2:K2"/>
    </sheetView>
  </sheetViews>
  <sheetFormatPr defaultRowHeight="21"/>
  <cols>
    <col min="1" max="1" width="12.85546875" style="36" customWidth="1"/>
    <col min="2" max="11" width="7.7109375" style="36" customWidth="1"/>
    <col min="12" max="16384" width="9.140625" style="36"/>
  </cols>
  <sheetData>
    <row r="1" spans="1:29">
      <c r="A1" s="76" t="s">
        <v>338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9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29" s="41" customFormat="1"/>
    <row r="4" spans="1:29" s="41" customFormat="1">
      <c r="A4" s="94" t="s">
        <v>57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40"/>
      <c r="M4" s="37"/>
      <c r="N4" s="37"/>
      <c r="O4" s="37"/>
      <c r="P4" s="37"/>
      <c r="Q4" s="37"/>
      <c r="R4" s="37"/>
      <c r="S4" s="37"/>
      <c r="T4" s="37"/>
      <c r="U4" s="37"/>
      <c r="V4" s="37"/>
      <c r="W4" s="40"/>
      <c r="X4" s="37"/>
      <c r="Y4" s="37"/>
      <c r="Z4" s="37"/>
      <c r="AA4" s="37"/>
      <c r="AB4" s="37"/>
      <c r="AC4" s="40"/>
    </row>
    <row r="5" spans="1:29" s="41" customFormat="1">
      <c r="A5" s="45" t="s">
        <v>58</v>
      </c>
      <c r="B5" s="93" t="s">
        <v>59</v>
      </c>
      <c r="C5" s="93"/>
      <c r="D5" s="89" t="s">
        <v>60</v>
      </c>
      <c r="E5" s="89"/>
      <c r="F5" s="89" t="s">
        <v>61</v>
      </c>
      <c r="G5" s="89"/>
      <c r="H5" s="89" t="s">
        <v>62</v>
      </c>
      <c r="I5" s="89"/>
      <c r="J5" s="89" t="s">
        <v>63</v>
      </c>
      <c r="K5" s="89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9" s="41" customFormat="1">
      <c r="A6" s="46" t="s">
        <v>70</v>
      </c>
      <c r="B6" s="47">
        <f>COUNTIF('student m.2.1'!$F$5:$F$35,3)</f>
        <v>0</v>
      </c>
      <c r="C6" s="47" t="s">
        <v>15</v>
      </c>
      <c r="D6" s="47">
        <f>COUNTIF('student m.2.1'!$G$5:$G$35,3)</f>
        <v>0</v>
      </c>
      <c r="E6" s="47" t="s">
        <v>15</v>
      </c>
      <c r="F6" s="47">
        <f>COUNTIF('student m.2.1'!$H$5:$H$35,3)</f>
        <v>0</v>
      </c>
      <c r="G6" s="47" t="s">
        <v>15</v>
      </c>
      <c r="H6" s="47">
        <f>COUNTIF('student m.2.1'!$I$5:$I$35,3)</f>
        <v>0</v>
      </c>
      <c r="I6" s="47" t="s">
        <v>15</v>
      </c>
      <c r="J6" s="47">
        <f>COUNTIF('student m.2.1'!$J$5:$J$35,3)</f>
        <v>0</v>
      </c>
      <c r="K6" s="47" t="s">
        <v>15</v>
      </c>
      <c r="L6" s="39"/>
      <c r="M6" s="95"/>
      <c r="N6" s="96"/>
      <c r="O6" s="42"/>
      <c r="P6" s="95"/>
      <c r="Q6" s="96"/>
      <c r="R6" s="38"/>
      <c r="S6" s="95"/>
      <c r="T6" s="96"/>
      <c r="U6" s="40"/>
      <c r="V6" s="97"/>
      <c r="W6" s="96"/>
    </row>
    <row r="7" spans="1:29" s="41" customFormat="1">
      <c r="A7" s="46" t="s">
        <v>71</v>
      </c>
      <c r="B7" s="47">
        <f>COUNTIF('student m.2.1'!$F$5:$F$35,2)</f>
        <v>0</v>
      </c>
      <c r="C7" s="47" t="s">
        <v>15</v>
      </c>
      <c r="D7" s="47">
        <f>COUNTIF('student m.2.1'!$G$5:$G$35,2)</f>
        <v>0</v>
      </c>
      <c r="E7" s="47" t="s">
        <v>15</v>
      </c>
      <c r="F7" s="47">
        <f>COUNTIF('student m.2.1'!$H$5:$H$35,2)</f>
        <v>0</v>
      </c>
      <c r="G7" s="47" t="s">
        <v>15</v>
      </c>
      <c r="H7" s="47">
        <f>COUNTIF('student m.2.1'!$I$5:$I$35,2)</f>
        <v>0</v>
      </c>
      <c r="I7" s="47" t="s">
        <v>15</v>
      </c>
      <c r="J7" s="47">
        <f>COUNTIF('student m.2.1'!$J$5:$J$35,2)</f>
        <v>0</v>
      </c>
      <c r="K7" s="47" t="s">
        <v>15</v>
      </c>
      <c r="L7" s="43"/>
      <c r="M7" s="40"/>
      <c r="N7" s="40"/>
      <c r="O7" s="42"/>
      <c r="P7" s="40"/>
      <c r="Q7" s="40"/>
      <c r="R7" s="38"/>
      <c r="S7" s="40"/>
      <c r="T7" s="40"/>
      <c r="U7" s="40"/>
      <c r="V7" s="44"/>
      <c r="W7" s="44"/>
    </row>
    <row r="8" spans="1:29" s="41" customFormat="1">
      <c r="A8" s="46" t="s">
        <v>72</v>
      </c>
      <c r="B8" s="47">
        <f>COUNTIF('student m.2.1'!$F$5:$F$35,1)</f>
        <v>0</v>
      </c>
      <c r="C8" s="47" t="s">
        <v>15</v>
      </c>
      <c r="D8" s="47">
        <f>COUNTIF('student m.2.1'!$G$5:$G$35,1)</f>
        <v>0</v>
      </c>
      <c r="E8" s="47" t="s">
        <v>15</v>
      </c>
      <c r="F8" s="47">
        <f>COUNTIF('student m.2.1'!$H$5:$H$35,2)</f>
        <v>0</v>
      </c>
      <c r="G8" s="47" t="s">
        <v>15</v>
      </c>
      <c r="H8" s="47">
        <f>COUNTIF('student m.2.1'!$I$5:$I$35,1)</f>
        <v>0</v>
      </c>
      <c r="I8" s="47" t="s">
        <v>15</v>
      </c>
      <c r="J8" s="47">
        <f>COUNTIF('student m.2.1'!$J$5:$J$35,1)</f>
        <v>0</v>
      </c>
      <c r="K8" s="47" t="s">
        <v>15</v>
      </c>
      <c r="L8" s="43"/>
      <c r="M8" s="95"/>
      <c r="N8" s="96"/>
      <c r="O8" s="42"/>
      <c r="P8" s="95"/>
      <c r="Q8" s="96"/>
      <c r="R8" s="38"/>
      <c r="S8" s="95"/>
      <c r="T8" s="96"/>
      <c r="U8" s="40"/>
      <c r="V8" s="97"/>
      <c r="W8" s="96"/>
    </row>
    <row r="9" spans="1:29" s="41" customFormat="1">
      <c r="A9" s="46" t="s">
        <v>73</v>
      </c>
      <c r="B9" s="47">
        <f>COUNTIF('student m.2.1'!$F$5:$F$35,0)</f>
        <v>0</v>
      </c>
      <c r="C9" s="47" t="s">
        <v>15</v>
      </c>
      <c r="D9" s="47">
        <f>COUNTIF('student m.2.1'!$G$5:$G$35,0)</f>
        <v>0</v>
      </c>
      <c r="E9" s="47" t="s">
        <v>15</v>
      </c>
      <c r="F9" s="47">
        <f>COUNTIF('student m.2.1'!$H$5:$H$35,1)</f>
        <v>0</v>
      </c>
      <c r="G9" s="47" t="s">
        <v>15</v>
      </c>
      <c r="H9" s="47">
        <f>COUNTIF('student m.2.1'!$I$5:$I$35,0)</f>
        <v>0</v>
      </c>
      <c r="I9" s="47" t="s">
        <v>15</v>
      </c>
      <c r="J9" s="47">
        <f>COUNTIF('student m.2.1'!$J$5:$J$35,0)</f>
        <v>0</v>
      </c>
      <c r="K9" s="47" t="s">
        <v>15</v>
      </c>
      <c r="L9" s="43"/>
      <c r="M9" s="40"/>
      <c r="N9" s="40"/>
      <c r="O9" s="42"/>
      <c r="P9" s="40"/>
      <c r="Q9" s="40"/>
      <c r="R9" s="38"/>
      <c r="S9" s="40"/>
      <c r="T9" s="40"/>
      <c r="U9" s="40"/>
      <c r="V9" s="44"/>
      <c r="W9" s="44"/>
    </row>
    <row r="10" spans="1:29" s="41" customFormat="1">
      <c r="A10" s="40"/>
      <c r="B10" s="38"/>
      <c r="C10" s="43"/>
      <c r="D10" s="40"/>
      <c r="E10" s="40"/>
      <c r="F10" s="40"/>
      <c r="G10" s="42"/>
      <c r="H10" s="40"/>
      <c r="I10" s="40"/>
      <c r="J10" s="40"/>
      <c r="K10" s="40"/>
      <c r="L10" s="38"/>
      <c r="M10" s="40"/>
      <c r="N10" s="40"/>
      <c r="O10" s="40"/>
      <c r="P10" s="40"/>
      <c r="Q10" s="44"/>
      <c r="R10" s="43"/>
      <c r="S10" s="95"/>
      <c r="T10" s="96"/>
      <c r="U10" s="42"/>
      <c r="V10" s="95"/>
      <c r="W10" s="96"/>
      <c r="X10" s="38"/>
      <c r="Y10" s="95"/>
      <c r="Z10" s="96"/>
      <c r="AA10" s="40"/>
      <c r="AB10" s="97"/>
      <c r="AC10" s="96"/>
    </row>
    <row r="11" spans="1:29" s="41" customFormat="1">
      <c r="A11" s="38"/>
      <c r="B11" s="38"/>
      <c r="C11" s="38"/>
      <c r="D11" s="38"/>
      <c r="E11" s="38"/>
      <c r="F11" s="38"/>
      <c r="G11" s="43"/>
      <c r="H11" s="40"/>
      <c r="I11" s="40"/>
      <c r="J11" s="42"/>
      <c r="K11" s="40"/>
      <c r="L11" s="40"/>
      <c r="M11" s="38"/>
      <c r="N11" s="40"/>
      <c r="O11" s="40"/>
      <c r="P11" s="40"/>
      <c r="Q11" s="44"/>
      <c r="R11" s="44"/>
    </row>
    <row r="12" spans="1:29" s="41" customFormat="1">
      <c r="A12" s="89" t="s">
        <v>69</v>
      </c>
      <c r="B12" s="89" t="s">
        <v>68</v>
      </c>
      <c r="C12" s="89"/>
      <c r="D12" s="89"/>
      <c r="E12" s="89"/>
      <c r="F12" s="89"/>
      <c r="G12" s="89"/>
      <c r="H12" s="89"/>
      <c r="I12" s="89"/>
      <c r="J12" s="43"/>
      <c r="K12" s="43"/>
      <c r="L12" s="43"/>
      <c r="M12" s="43"/>
      <c r="N12" s="43"/>
      <c r="O12" s="43"/>
      <c r="P12" s="43"/>
      <c r="Q12" s="43"/>
      <c r="R12" s="43"/>
    </row>
    <row r="13" spans="1:29" s="41" customFormat="1">
      <c r="A13" s="89"/>
      <c r="B13" s="90" t="s">
        <v>64</v>
      </c>
      <c r="C13" s="90"/>
      <c r="D13" s="90" t="s">
        <v>65</v>
      </c>
      <c r="E13" s="90"/>
      <c r="F13" s="90" t="s">
        <v>66</v>
      </c>
      <c r="G13" s="90"/>
      <c r="H13" s="90" t="s">
        <v>67</v>
      </c>
      <c r="I13" s="90"/>
    </row>
    <row r="14" spans="1:29" s="41" customFormat="1">
      <c r="A14" s="48">
        <f>COUNTA('student m.2.1'!L5:L35)</f>
        <v>31</v>
      </c>
      <c r="B14" s="89">
        <f>COUNTIF('student m.2.1'!$K$5:$K$35,3)</f>
        <v>0</v>
      </c>
      <c r="C14" s="89"/>
      <c r="D14" s="89">
        <f>COUNTIF('student m.2.1'!$K$5:$K$35,2)</f>
        <v>0</v>
      </c>
      <c r="E14" s="89"/>
      <c r="F14" s="89">
        <f>COUNTIF('student m.2.1'!$K$5:$K$35,1)</f>
        <v>0</v>
      </c>
      <c r="G14" s="89"/>
      <c r="H14" s="89">
        <f>COUNTIF('student m.2.1'!$K$5:$K$35,0)</f>
        <v>0</v>
      </c>
      <c r="I14" s="89"/>
    </row>
    <row r="15" spans="1:29" s="41" customFormat="1">
      <c r="A15" s="48" t="s">
        <v>16</v>
      </c>
      <c r="B15" s="88">
        <f>(B14*100)/$A$14</f>
        <v>0</v>
      </c>
      <c r="C15" s="88"/>
      <c r="D15" s="88">
        <f t="shared" ref="D15" si="0">(D14*100)/$A$14</f>
        <v>0</v>
      </c>
      <c r="E15" s="88"/>
      <c r="F15" s="88">
        <f t="shared" ref="F15" si="1">(F14*100)/$A$14</f>
        <v>0</v>
      </c>
      <c r="G15" s="88"/>
      <c r="H15" s="88">
        <f t="shared" ref="H15" si="2">(H14*100)/$A$14</f>
        <v>0</v>
      </c>
      <c r="I15" s="88"/>
    </row>
    <row r="16" spans="1:29" s="41" customFormat="1">
      <c r="B16" s="91"/>
      <c r="C16" s="91"/>
    </row>
    <row r="17" s="41" customFormat="1"/>
    <row r="18" s="41" customFormat="1"/>
    <row r="19" s="41" customFormat="1"/>
  </sheetData>
  <sheetProtection sheet="1" objects="1" scenarios="1"/>
  <mergeCells count="34">
    <mergeCell ref="S10:T10"/>
    <mergeCell ref="V10:W10"/>
    <mergeCell ref="Y10:Z10"/>
    <mergeCell ref="AB10:AC10"/>
    <mergeCell ref="M6:N6"/>
    <mergeCell ref="P6:Q6"/>
    <mergeCell ref="S6:T6"/>
    <mergeCell ref="V6:W6"/>
    <mergeCell ref="M8:N8"/>
    <mergeCell ref="P8:Q8"/>
    <mergeCell ref="S8:T8"/>
    <mergeCell ref="V8:W8"/>
    <mergeCell ref="B16:C16"/>
    <mergeCell ref="D14:E14"/>
    <mergeCell ref="D15:E15"/>
    <mergeCell ref="D13:E13"/>
    <mergeCell ref="A2:K2"/>
    <mergeCell ref="B5:C5"/>
    <mergeCell ref="D5:E5"/>
    <mergeCell ref="F5:G5"/>
    <mergeCell ref="H5:I5"/>
    <mergeCell ref="J5:K5"/>
    <mergeCell ref="A4:K4"/>
    <mergeCell ref="F15:G15"/>
    <mergeCell ref="H14:I14"/>
    <mergeCell ref="H15:I15"/>
    <mergeCell ref="B13:C13"/>
    <mergeCell ref="B14:C14"/>
    <mergeCell ref="B15:C15"/>
    <mergeCell ref="B12:I12"/>
    <mergeCell ref="A12:A13"/>
    <mergeCell ref="F13:G13"/>
    <mergeCell ref="H13:I13"/>
    <mergeCell ref="F14:G14"/>
  </mergeCells>
  <pageMargins left="0.7" right="0.44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0E07-6FC8-4183-A74C-9B8364690D68}">
  <dimension ref="A1:L35"/>
  <sheetViews>
    <sheetView workbookViewId="0">
      <selection activeCell="E12" sqref="E1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2" t="s">
        <v>339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8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81.75" customHeight="1">
      <c r="A3" s="83" t="s">
        <v>56</v>
      </c>
      <c r="B3" s="83" t="s">
        <v>4</v>
      </c>
      <c r="C3" s="86" t="s">
        <v>6</v>
      </c>
      <c r="D3" s="83" t="s">
        <v>5</v>
      </c>
      <c r="E3" s="87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83" t="s">
        <v>13</v>
      </c>
      <c r="L3" s="83" t="s">
        <v>14</v>
      </c>
    </row>
    <row r="4" spans="1:12" ht="15" customHeight="1">
      <c r="A4" s="85"/>
      <c r="B4" s="85"/>
      <c r="C4" s="84"/>
      <c r="D4" s="84"/>
      <c r="E4" s="85"/>
      <c r="F4" s="34">
        <v>3</v>
      </c>
      <c r="G4" s="34">
        <v>3</v>
      </c>
      <c r="H4" s="34">
        <v>3</v>
      </c>
      <c r="I4" s="34">
        <v>3</v>
      </c>
      <c r="J4" s="34">
        <v>3</v>
      </c>
      <c r="K4" s="84"/>
      <c r="L4" s="84"/>
    </row>
    <row r="5" spans="1:12" ht="15.95" customHeight="1">
      <c r="A5" s="24">
        <v>2</v>
      </c>
      <c r="B5" s="24">
        <v>2</v>
      </c>
      <c r="C5" s="73">
        <v>1</v>
      </c>
      <c r="D5" s="75" t="s">
        <v>154</v>
      </c>
      <c r="E5" s="75" t="s">
        <v>155</v>
      </c>
      <c r="F5" s="74"/>
      <c r="G5" s="74"/>
      <c r="H5" s="74"/>
      <c r="I5" s="74"/>
      <c r="J5" s="74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2</v>
      </c>
      <c r="B6" s="24">
        <v>2</v>
      </c>
      <c r="C6" s="73">
        <v>2</v>
      </c>
      <c r="D6" s="75" t="s">
        <v>156</v>
      </c>
      <c r="E6" s="75" t="s">
        <v>157</v>
      </c>
      <c r="F6" s="74"/>
      <c r="G6" s="74"/>
      <c r="H6" s="74"/>
      <c r="I6" s="74"/>
      <c r="J6" s="74"/>
      <c r="K6" s="25" t="e">
        <f t="shared" ref="K6:K25" si="0">IF(J6="-","-",MODE(F6:J6))</f>
        <v>#N/A</v>
      </c>
      <c r="L6" s="25" t="e">
        <f t="shared" ref="L6:L25" si="1">IF(K6=3,"ดีเยี่ยม",IF(K6=2,"ดี",IF(K6=1,"พอใช้",IF(K6=0,"ปรับปรุง","-"))))</f>
        <v>#N/A</v>
      </c>
    </row>
    <row r="7" spans="1:12" ht="15.95" customHeight="1">
      <c r="A7" s="24">
        <v>2</v>
      </c>
      <c r="B7" s="24">
        <v>2</v>
      </c>
      <c r="C7" s="73">
        <v>3</v>
      </c>
      <c r="D7" s="75" t="s">
        <v>158</v>
      </c>
      <c r="E7" s="75" t="s">
        <v>159</v>
      </c>
      <c r="F7" s="74"/>
      <c r="G7" s="74"/>
      <c r="H7" s="74"/>
      <c r="I7" s="74"/>
      <c r="J7" s="74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2</v>
      </c>
      <c r="B8" s="24">
        <v>2</v>
      </c>
      <c r="C8" s="73">
        <v>4</v>
      </c>
      <c r="D8" s="75" t="s">
        <v>160</v>
      </c>
      <c r="E8" s="75" t="s">
        <v>161</v>
      </c>
      <c r="F8" s="74"/>
      <c r="G8" s="74"/>
      <c r="H8" s="74"/>
      <c r="I8" s="74"/>
      <c r="J8" s="74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2</v>
      </c>
      <c r="B9" s="24">
        <v>2</v>
      </c>
      <c r="C9" s="73">
        <v>5</v>
      </c>
      <c r="D9" s="75" t="s">
        <v>162</v>
      </c>
      <c r="E9" s="75" t="s">
        <v>163</v>
      </c>
      <c r="F9" s="74"/>
      <c r="G9" s="74"/>
      <c r="H9" s="74"/>
      <c r="I9" s="74"/>
      <c r="J9" s="74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2</v>
      </c>
      <c r="B10" s="24">
        <v>2</v>
      </c>
      <c r="C10" s="73">
        <v>6</v>
      </c>
      <c r="D10" s="75" t="s">
        <v>164</v>
      </c>
      <c r="E10" s="75" t="s">
        <v>165</v>
      </c>
      <c r="F10" s="74"/>
      <c r="G10" s="74"/>
      <c r="H10" s="74"/>
      <c r="I10" s="74"/>
      <c r="J10" s="74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2</v>
      </c>
      <c r="B11" s="24">
        <v>2</v>
      </c>
      <c r="C11" s="73">
        <v>7</v>
      </c>
      <c r="D11" s="75" t="s">
        <v>166</v>
      </c>
      <c r="E11" s="75" t="s">
        <v>167</v>
      </c>
      <c r="F11" s="74"/>
      <c r="G11" s="74"/>
      <c r="H11" s="74"/>
      <c r="I11" s="74"/>
      <c r="J11" s="74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2</v>
      </c>
      <c r="B12" s="24">
        <v>2</v>
      </c>
      <c r="C12" s="73">
        <v>8</v>
      </c>
      <c r="D12" s="75" t="s">
        <v>168</v>
      </c>
      <c r="E12" s="75" t="s">
        <v>169</v>
      </c>
      <c r="F12" s="74"/>
      <c r="G12" s="74"/>
      <c r="H12" s="74"/>
      <c r="I12" s="74"/>
      <c r="J12" s="74"/>
      <c r="K12" s="25" t="e">
        <f t="shared" si="0"/>
        <v>#N/A</v>
      </c>
      <c r="L12" s="25" t="e">
        <f t="shared" si="1"/>
        <v>#N/A</v>
      </c>
    </row>
    <row r="13" spans="1:12" ht="15.95" customHeight="1">
      <c r="A13" s="24">
        <v>2</v>
      </c>
      <c r="B13" s="27">
        <v>2</v>
      </c>
      <c r="C13" s="28">
        <v>9</v>
      </c>
      <c r="D13" s="75" t="s">
        <v>170</v>
      </c>
      <c r="E13" s="75" t="s">
        <v>171</v>
      </c>
      <c r="F13" s="74"/>
      <c r="G13" s="74"/>
      <c r="H13" s="74"/>
      <c r="I13" s="74"/>
      <c r="J13" s="74"/>
      <c r="K13" s="29" t="e">
        <f t="shared" si="0"/>
        <v>#N/A</v>
      </c>
      <c r="L13" s="25" t="e">
        <f t="shared" si="1"/>
        <v>#N/A</v>
      </c>
    </row>
    <row r="14" spans="1:12" ht="15.95" customHeight="1">
      <c r="A14" s="24">
        <v>2</v>
      </c>
      <c r="B14" s="20">
        <v>2</v>
      </c>
      <c r="C14" s="21">
        <v>10</v>
      </c>
      <c r="D14" s="75" t="s">
        <v>172</v>
      </c>
      <c r="E14" s="75" t="s">
        <v>173</v>
      </c>
      <c r="F14" s="74"/>
      <c r="G14" s="74"/>
      <c r="H14" s="74"/>
      <c r="I14" s="74"/>
      <c r="J14" s="74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2</v>
      </c>
      <c r="B15" s="20">
        <v>2</v>
      </c>
      <c r="C15" s="21">
        <v>11</v>
      </c>
      <c r="D15" s="75" t="s">
        <v>174</v>
      </c>
      <c r="E15" s="75" t="s">
        <v>175</v>
      </c>
      <c r="F15" s="74"/>
      <c r="G15" s="74"/>
      <c r="H15" s="74"/>
      <c r="I15" s="74"/>
      <c r="J15" s="74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2</v>
      </c>
      <c r="B16" s="20">
        <v>2</v>
      </c>
      <c r="C16" s="21">
        <v>12</v>
      </c>
      <c r="D16" s="75" t="s">
        <v>176</v>
      </c>
      <c r="E16" s="75" t="s">
        <v>177</v>
      </c>
      <c r="F16" s="74"/>
      <c r="G16" s="74"/>
      <c r="H16" s="74"/>
      <c r="I16" s="74"/>
      <c r="J16" s="74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2</v>
      </c>
      <c r="B17" s="20">
        <v>2</v>
      </c>
      <c r="C17" s="21">
        <v>13</v>
      </c>
      <c r="D17" s="75" t="s">
        <v>178</v>
      </c>
      <c r="E17" s="75" t="s">
        <v>179</v>
      </c>
      <c r="F17" s="74"/>
      <c r="G17" s="74"/>
      <c r="H17" s="74"/>
      <c r="I17" s="74"/>
      <c r="J17" s="74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2</v>
      </c>
      <c r="B18" s="20">
        <v>2</v>
      </c>
      <c r="C18" s="21">
        <v>14</v>
      </c>
      <c r="D18" s="75" t="s">
        <v>180</v>
      </c>
      <c r="E18" s="75" t="s">
        <v>181</v>
      </c>
      <c r="F18" s="74"/>
      <c r="G18" s="74"/>
      <c r="H18" s="74"/>
      <c r="I18" s="74"/>
      <c r="J18" s="74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2</v>
      </c>
      <c r="B19" s="20">
        <v>2</v>
      </c>
      <c r="C19" s="21">
        <v>15</v>
      </c>
      <c r="D19" s="75" t="s">
        <v>182</v>
      </c>
      <c r="E19" s="75" t="s">
        <v>183</v>
      </c>
      <c r="F19" s="74"/>
      <c r="G19" s="74"/>
      <c r="H19" s="74"/>
      <c r="I19" s="74"/>
      <c r="J19" s="74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2</v>
      </c>
      <c r="B20" s="20">
        <v>2</v>
      </c>
      <c r="C20" s="21">
        <v>16</v>
      </c>
      <c r="D20" s="75" t="s">
        <v>184</v>
      </c>
      <c r="E20" s="75" t="s">
        <v>185</v>
      </c>
      <c r="F20" s="74"/>
      <c r="G20" s="74"/>
      <c r="H20" s="74"/>
      <c r="I20" s="74"/>
      <c r="J20" s="74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2</v>
      </c>
      <c r="B21" s="20">
        <v>2</v>
      </c>
      <c r="C21" s="21">
        <v>17</v>
      </c>
      <c r="D21" s="75" t="s">
        <v>186</v>
      </c>
      <c r="E21" s="75" t="s">
        <v>187</v>
      </c>
      <c r="F21" s="74"/>
      <c r="G21" s="74"/>
      <c r="H21" s="74"/>
      <c r="I21" s="74"/>
      <c r="J21" s="74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2</v>
      </c>
      <c r="B22" s="20">
        <v>2</v>
      </c>
      <c r="C22" s="21">
        <v>18</v>
      </c>
      <c r="D22" s="75" t="s">
        <v>188</v>
      </c>
      <c r="E22" s="75" t="s">
        <v>189</v>
      </c>
      <c r="F22" s="74"/>
      <c r="G22" s="74"/>
      <c r="H22" s="74"/>
      <c r="I22" s="74"/>
      <c r="J22" s="74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2</v>
      </c>
      <c r="B23" s="20">
        <v>2</v>
      </c>
      <c r="C23" s="21">
        <v>19</v>
      </c>
      <c r="D23" s="75" t="s">
        <v>190</v>
      </c>
      <c r="E23" s="75" t="s">
        <v>191</v>
      </c>
      <c r="F23" s="74"/>
      <c r="G23" s="74"/>
      <c r="H23" s="74"/>
      <c r="I23" s="74"/>
      <c r="J23" s="74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2</v>
      </c>
      <c r="B24" s="20">
        <v>2</v>
      </c>
      <c r="C24" s="21">
        <v>20</v>
      </c>
      <c r="D24" s="75" t="s">
        <v>192</v>
      </c>
      <c r="E24" s="75" t="s">
        <v>193</v>
      </c>
      <c r="F24" s="74"/>
      <c r="G24" s="74"/>
      <c r="H24" s="74"/>
      <c r="I24" s="74"/>
      <c r="J24" s="74"/>
      <c r="K24" s="22" t="e">
        <f t="shared" si="0"/>
        <v>#N/A</v>
      </c>
      <c r="L24" s="25" t="e">
        <f t="shared" si="1"/>
        <v>#N/A</v>
      </c>
    </row>
    <row r="25" spans="1:12" ht="15.95" customHeight="1">
      <c r="A25" s="24">
        <v>2</v>
      </c>
      <c r="B25" s="20">
        <v>2</v>
      </c>
      <c r="C25" s="21">
        <v>21</v>
      </c>
      <c r="D25" s="75" t="s">
        <v>194</v>
      </c>
      <c r="E25" s="75" t="s">
        <v>195</v>
      </c>
      <c r="F25" s="74"/>
      <c r="G25" s="74"/>
      <c r="H25" s="74"/>
      <c r="I25" s="74"/>
      <c r="J25" s="74"/>
      <c r="K25" s="22" t="e">
        <f t="shared" si="0"/>
        <v>#N/A</v>
      </c>
      <c r="L25" s="25" t="e">
        <f t="shared" si="1"/>
        <v>#N/A</v>
      </c>
    </row>
    <row r="26" spans="1:12" ht="18.75">
      <c r="A26" s="24">
        <v>2</v>
      </c>
      <c r="B26" s="20">
        <v>2</v>
      </c>
      <c r="C26" s="21">
        <v>22</v>
      </c>
      <c r="D26" s="75" t="s">
        <v>196</v>
      </c>
      <c r="E26" s="75" t="s">
        <v>197</v>
      </c>
      <c r="F26" s="74"/>
      <c r="G26" s="74"/>
      <c r="H26" s="74"/>
      <c r="I26" s="74"/>
      <c r="J26" s="74"/>
      <c r="K26" s="22" t="e">
        <f t="shared" ref="K26:K35" si="2">IF(J26="-","-",MODE(F26:J26))</f>
        <v>#N/A</v>
      </c>
      <c r="L26" s="25" t="e">
        <f t="shared" ref="L26:L35" si="3">IF(K26=3,"ดีเยี่ยม",IF(K26=2,"ดี",IF(K26=1,"พอใช้",IF(K26=0,"ปรับปรุง","-"))))</f>
        <v>#N/A</v>
      </c>
    </row>
    <row r="27" spans="1:12" ht="18.75">
      <c r="A27" s="24">
        <v>2</v>
      </c>
      <c r="B27" s="20">
        <v>2</v>
      </c>
      <c r="C27" s="21">
        <v>23</v>
      </c>
      <c r="D27" s="75" t="s">
        <v>198</v>
      </c>
      <c r="E27" s="75" t="s">
        <v>199</v>
      </c>
      <c r="F27" s="74"/>
      <c r="G27" s="74"/>
      <c r="H27" s="74"/>
      <c r="I27" s="74"/>
      <c r="J27" s="74"/>
      <c r="K27" s="22" t="e">
        <f t="shared" si="2"/>
        <v>#N/A</v>
      </c>
      <c r="L27" s="25" t="e">
        <f t="shared" si="3"/>
        <v>#N/A</v>
      </c>
    </row>
    <row r="28" spans="1:12" ht="18.75">
      <c r="A28" s="24">
        <v>2</v>
      </c>
      <c r="B28" s="20">
        <v>2</v>
      </c>
      <c r="C28" s="21">
        <v>24</v>
      </c>
      <c r="D28" s="75" t="s">
        <v>200</v>
      </c>
      <c r="E28" s="75" t="s">
        <v>201</v>
      </c>
      <c r="F28" s="74"/>
      <c r="G28" s="74"/>
      <c r="H28" s="74"/>
      <c r="I28" s="74"/>
      <c r="J28" s="74"/>
      <c r="K28" s="22" t="e">
        <f t="shared" si="2"/>
        <v>#N/A</v>
      </c>
      <c r="L28" s="25" t="e">
        <f t="shared" si="3"/>
        <v>#N/A</v>
      </c>
    </row>
    <row r="29" spans="1:12" ht="18.75">
      <c r="A29" s="24">
        <v>2</v>
      </c>
      <c r="B29" s="20">
        <v>2</v>
      </c>
      <c r="C29" s="21">
        <v>25</v>
      </c>
      <c r="D29" s="75" t="s">
        <v>202</v>
      </c>
      <c r="E29" s="75" t="s">
        <v>203</v>
      </c>
      <c r="F29" s="74"/>
      <c r="G29" s="74"/>
      <c r="H29" s="74"/>
      <c r="I29" s="74"/>
      <c r="J29" s="74"/>
      <c r="K29" s="22" t="e">
        <f t="shared" si="2"/>
        <v>#N/A</v>
      </c>
      <c r="L29" s="25" t="e">
        <f t="shared" si="3"/>
        <v>#N/A</v>
      </c>
    </row>
    <row r="30" spans="1:12" ht="18.75">
      <c r="A30" s="24">
        <v>2</v>
      </c>
      <c r="B30" s="20">
        <v>2</v>
      </c>
      <c r="C30" s="21">
        <v>26</v>
      </c>
      <c r="D30" s="75" t="s">
        <v>204</v>
      </c>
      <c r="E30" s="75" t="s">
        <v>205</v>
      </c>
      <c r="F30" s="74"/>
      <c r="G30" s="74"/>
      <c r="H30" s="74"/>
      <c r="I30" s="74"/>
      <c r="J30" s="74"/>
      <c r="K30" s="22" t="e">
        <f t="shared" si="2"/>
        <v>#N/A</v>
      </c>
      <c r="L30" s="25" t="e">
        <f t="shared" si="3"/>
        <v>#N/A</v>
      </c>
    </row>
    <row r="31" spans="1:12" ht="18.75">
      <c r="A31" s="24">
        <v>2</v>
      </c>
      <c r="B31" s="20">
        <v>2</v>
      </c>
      <c r="C31" s="21">
        <v>27</v>
      </c>
      <c r="D31" s="75" t="s">
        <v>206</v>
      </c>
      <c r="E31" s="75" t="s">
        <v>207</v>
      </c>
      <c r="F31" s="74"/>
      <c r="G31" s="74"/>
      <c r="H31" s="74"/>
      <c r="I31" s="74"/>
      <c r="J31" s="74"/>
      <c r="K31" s="22" t="e">
        <f t="shared" si="2"/>
        <v>#N/A</v>
      </c>
      <c r="L31" s="25" t="e">
        <f t="shared" si="3"/>
        <v>#N/A</v>
      </c>
    </row>
    <row r="32" spans="1:12" ht="18.75">
      <c r="A32" s="24">
        <v>2</v>
      </c>
      <c r="B32" s="20">
        <v>2</v>
      </c>
      <c r="C32" s="21">
        <v>28</v>
      </c>
      <c r="D32" s="75" t="s">
        <v>208</v>
      </c>
      <c r="E32" s="75" t="s">
        <v>209</v>
      </c>
      <c r="F32" s="74"/>
      <c r="G32" s="74"/>
      <c r="H32" s="74"/>
      <c r="I32" s="74"/>
      <c r="J32" s="74"/>
      <c r="K32" s="22" t="e">
        <f t="shared" si="2"/>
        <v>#N/A</v>
      </c>
      <c r="L32" s="25" t="e">
        <f t="shared" si="3"/>
        <v>#N/A</v>
      </c>
    </row>
    <row r="33" spans="1:12" ht="18.75">
      <c r="A33" s="24">
        <v>2</v>
      </c>
      <c r="B33" s="20">
        <v>2</v>
      </c>
      <c r="C33" s="21">
        <v>29</v>
      </c>
      <c r="D33" s="75" t="s">
        <v>210</v>
      </c>
      <c r="E33" s="75" t="s">
        <v>211</v>
      </c>
      <c r="F33" s="74"/>
      <c r="G33" s="74"/>
      <c r="H33" s="74"/>
      <c r="I33" s="74"/>
      <c r="J33" s="74"/>
      <c r="K33" s="22" t="e">
        <f t="shared" si="2"/>
        <v>#N/A</v>
      </c>
      <c r="L33" s="25" t="e">
        <f t="shared" si="3"/>
        <v>#N/A</v>
      </c>
    </row>
    <row r="34" spans="1:12" ht="18.75">
      <c r="A34" s="24">
        <v>2</v>
      </c>
      <c r="B34" s="20">
        <v>2</v>
      </c>
      <c r="C34" s="21">
        <v>30</v>
      </c>
      <c r="D34" s="75" t="s">
        <v>212</v>
      </c>
      <c r="E34" s="75" t="s">
        <v>213</v>
      </c>
      <c r="F34" s="74"/>
      <c r="G34" s="74"/>
      <c r="H34" s="74"/>
      <c r="I34" s="74"/>
      <c r="J34" s="74"/>
      <c r="K34" s="22" t="e">
        <f t="shared" si="2"/>
        <v>#N/A</v>
      </c>
      <c r="L34" s="25" t="e">
        <f t="shared" si="3"/>
        <v>#N/A</v>
      </c>
    </row>
    <row r="35" spans="1:12" ht="18.75">
      <c r="A35" s="24">
        <v>2</v>
      </c>
      <c r="B35" s="20">
        <v>2</v>
      </c>
      <c r="C35" s="21">
        <v>31</v>
      </c>
      <c r="D35" s="75" t="s">
        <v>214</v>
      </c>
      <c r="E35" s="75" t="s">
        <v>215</v>
      </c>
      <c r="F35" s="74"/>
      <c r="G35" s="74"/>
      <c r="H35" s="74"/>
      <c r="I35" s="74"/>
      <c r="J35" s="74"/>
      <c r="K35" s="22" t="e">
        <f t="shared" si="2"/>
        <v>#N/A</v>
      </c>
      <c r="L35" s="25" t="e">
        <f t="shared" si="3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2" bottom="0.16" header="0.12" footer="0.12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5F83-4819-46D0-8FE8-BAE4F9614DBA}">
  <dimension ref="A1:AC16"/>
  <sheetViews>
    <sheetView workbookViewId="0">
      <selection activeCell="H15" sqref="H15:I15"/>
    </sheetView>
  </sheetViews>
  <sheetFormatPr defaultRowHeight="21"/>
  <cols>
    <col min="1" max="1" width="12.85546875" style="11" customWidth="1"/>
    <col min="2" max="11" width="7.28515625" style="11" customWidth="1"/>
    <col min="12" max="16384" width="9.140625" style="11"/>
  </cols>
  <sheetData>
    <row r="1" spans="1:29">
      <c r="A1" s="76" t="s">
        <v>153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9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4" spans="1:29" s="53" customFormat="1">
      <c r="A4" s="104" t="s">
        <v>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52"/>
      <c r="M4" s="49"/>
      <c r="N4" s="49"/>
      <c r="O4" s="49"/>
      <c r="P4" s="49"/>
      <c r="Q4" s="49"/>
      <c r="R4" s="49"/>
      <c r="S4" s="49"/>
      <c r="T4" s="49"/>
      <c r="U4" s="49"/>
      <c r="V4" s="49"/>
      <c r="W4" s="52"/>
      <c r="X4" s="49"/>
      <c r="Y4" s="49"/>
      <c r="Z4" s="49"/>
      <c r="AA4" s="49"/>
      <c r="AB4" s="49"/>
      <c r="AC4" s="52"/>
    </row>
    <row r="5" spans="1:29" s="53" customFormat="1">
      <c r="A5" s="57" t="s">
        <v>58</v>
      </c>
      <c r="B5" s="105" t="s">
        <v>59</v>
      </c>
      <c r="C5" s="105"/>
      <c r="D5" s="99" t="s">
        <v>60</v>
      </c>
      <c r="E5" s="99"/>
      <c r="F5" s="99" t="s">
        <v>61</v>
      </c>
      <c r="G5" s="99"/>
      <c r="H5" s="99" t="s">
        <v>62</v>
      </c>
      <c r="I5" s="99"/>
      <c r="J5" s="99" t="s">
        <v>63</v>
      </c>
      <c r="K5" s="99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9" s="53" customFormat="1">
      <c r="A6" s="59" t="s">
        <v>70</v>
      </c>
      <c r="B6" s="60">
        <f>COUNTIF('student m.2.2'!$F$5:$F$35,3)</f>
        <v>0</v>
      </c>
      <c r="C6" s="60" t="s">
        <v>15</v>
      </c>
      <c r="D6" s="60">
        <f>COUNTIF('student m.2.2'!$G$5:$G$35,3)</f>
        <v>0</v>
      </c>
      <c r="E6" s="60" t="s">
        <v>15</v>
      </c>
      <c r="F6" s="60">
        <f>COUNTIF('student m.2.2'!$H$5:$H$35,3)</f>
        <v>0</v>
      </c>
      <c r="G6" s="60" t="s">
        <v>15</v>
      </c>
      <c r="H6" s="60">
        <f>COUNTIF('student m.2.2'!$I$5:$I$35,3)</f>
        <v>0</v>
      </c>
      <c r="I6" s="60" t="s">
        <v>15</v>
      </c>
      <c r="J6" s="60">
        <f>COUNTIF('student m.2.2'!$J$5:$J$35,3)</f>
        <v>0</v>
      </c>
      <c r="K6" s="60" t="s">
        <v>15</v>
      </c>
      <c r="L6" s="51"/>
      <c r="M6" s="100"/>
      <c r="N6" s="101"/>
      <c r="O6" s="54"/>
      <c r="P6" s="100"/>
      <c r="Q6" s="101"/>
      <c r="R6" s="50"/>
      <c r="S6" s="100"/>
      <c r="T6" s="101"/>
      <c r="U6" s="52"/>
      <c r="V6" s="102"/>
      <c r="W6" s="101"/>
    </row>
    <row r="7" spans="1:29" s="53" customFormat="1">
      <c r="A7" s="59" t="s">
        <v>71</v>
      </c>
      <c r="B7" s="60">
        <f>COUNTIF('student m.2.2'!$F$5:$F$35,2)</f>
        <v>0</v>
      </c>
      <c r="C7" s="60" t="s">
        <v>15</v>
      </c>
      <c r="D7" s="60">
        <f>COUNTIF('student m.2.2'!$G$5:$G$35,2)</f>
        <v>0</v>
      </c>
      <c r="E7" s="60" t="s">
        <v>15</v>
      </c>
      <c r="F7" s="60">
        <f>COUNTIF('student m.2.2'!$H$5:$H$35,2)</f>
        <v>0</v>
      </c>
      <c r="G7" s="60" t="s">
        <v>15</v>
      </c>
      <c r="H7" s="60">
        <f>COUNTIF('student m.2.2'!$I$5:$I$35,2)</f>
        <v>0</v>
      </c>
      <c r="I7" s="60" t="s">
        <v>15</v>
      </c>
      <c r="J7" s="60">
        <f>COUNTIF('student m.2.2'!$J$5:$J$35,2)</f>
        <v>0</v>
      </c>
      <c r="K7" s="60" t="s">
        <v>15</v>
      </c>
      <c r="L7" s="55"/>
      <c r="M7" s="52"/>
      <c r="N7" s="52"/>
      <c r="O7" s="54"/>
      <c r="P7" s="52"/>
      <c r="Q7" s="52"/>
      <c r="R7" s="50"/>
      <c r="S7" s="52"/>
      <c r="T7" s="52"/>
      <c r="U7" s="52"/>
      <c r="V7" s="56"/>
      <c r="W7" s="56"/>
    </row>
    <row r="8" spans="1:29" s="53" customFormat="1">
      <c r="A8" s="59" t="s">
        <v>72</v>
      </c>
      <c r="B8" s="60">
        <f>COUNTIF('student m.2.2'!$F$5:$F$35,1)</f>
        <v>0</v>
      </c>
      <c r="C8" s="60" t="s">
        <v>15</v>
      </c>
      <c r="D8" s="60">
        <f>COUNTIF('student m.2.2'!$G$5:$G$35,1)</f>
        <v>0</v>
      </c>
      <c r="E8" s="60" t="s">
        <v>15</v>
      </c>
      <c r="F8" s="60">
        <f>COUNTIF('student m.2.2'!$H$5:$H$35,1)</f>
        <v>0</v>
      </c>
      <c r="G8" s="60" t="s">
        <v>15</v>
      </c>
      <c r="H8" s="60">
        <f>COUNTIF('student m.2.2'!$I$5:$I$35,1)</f>
        <v>0</v>
      </c>
      <c r="I8" s="60" t="s">
        <v>15</v>
      </c>
      <c r="J8" s="60">
        <f>COUNTIF('student m.2.2'!$J$5:$J$35,1)</f>
        <v>0</v>
      </c>
      <c r="K8" s="60" t="s">
        <v>15</v>
      </c>
      <c r="L8" s="55"/>
      <c r="M8" s="100"/>
      <c r="N8" s="101"/>
      <c r="O8" s="54"/>
      <c r="P8" s="100"/>
      <c r="Q8" s="101"/>
      <c r="R8" s="50"/>
      <c r="S8" s="100"/>
      <c r="T8" s="101"/>
      <c r="U8" s="52"/>
      <c r="V8" s="102"/>
      <c r="W8" s="101"/>
    </row>
    <row r="9" spans="1:29" s="53" customFormat="1">
      <c r="A9" s="59" t="s">
        <v>73</v>
      </c>
      <c r="B9" s="60">
        <f>COUNTIF('student m.2.2'!$F$5:$F$35,0)</f>
        <v>0</v>
      </c>
      <c r="C9" s="60" t="s">
        <v>15</v>
      </c>
      <c r="D9" s="60">
        <f>COUNTIF('student m.2.2'!$G$5:$G$35,0)</f>
        <v>0</v>
      </c>
      <c r="E9" s="60" t="s">
        <v>15</v>
      </c>
      <c r="F9" s="60">
        <f>COUNTIF('student m.2.2'!$H$5:$H$35,0)</f>
        <v>0</v>
      </c>
      <c r="G9" s="60" t="s">
        <v>15</v>
      </c>
      <c r="H9" s="60">
        <f>COUNTIF('student m.2.2'!$I$5:$I$35,0)</f>
        <v>0</v>
      </c>
      <c r="I9" s="60" t="s">
        <v>15</v>
      </c>
      <c r="J9" s="60">
        <f>COUNTIF('student m.2.2'!$J$5:$J$35,0)</f>
        <v>0</v>
      </c>
      <c r="K9" s="60" t="s">
        <v>15</v>
      </c>
      <c r="L9" s="55"/>
      <c r="M9" s="52"/>
      <c r="N9" s="52"/>
      <c r="O9" s="54"/>
      <c r="P9" s="52"/>
      <c r="Q9" s="52"/>
      <c r="R9" s="50"/>
      <c r="S9" s="52"/>
      <c r="T9" s="52"/>
      <c r="U9" s="52"/>
      <c r="V9" s="56"/>
      <c r="W9" s="56"/>
    </row>
    <row r="10" spans="1:29" s="53" customFormat="1">
      <c r="A10" s="52"/>
      <c r="B10" s="50"/>
      <c r="C10" s="55"/>
      <c r="D10" s="52"/>
      <c r="E10" s="52"/>
      <c r="F10" s="52"/>
      <c r="G10" s="54"/>
      <c r="H10" s="52"/>
      <c r="I10" s="52"/>
      <c r="J10" s="52"/>
      <c r="K10" s="52"/>
      <c r="L10" s="50"/>
      <c r="M10" s="52"/>
      <c r="N10" s="52"/>
      <c r="O10" s="52"/>
      <c r="P10" s="52"/>
      <c r="Q10" s="56"/>
      <c r="R10" s="55"/>
      <c r="S10" s="100"/>
      <c r="T10" s="101"/>
      <c r="U10" s="54"/>
      <c r="V10" s="100"/>
      <c r="W10" s="101"/>
      <c r="X10" s="50"/>
      <c r="Y10" s="100"/>
      <c r="Z10" s="101"/>
      <c r="AA10" s="52"/>
      <c r="AB10" s="102"/>
      <c r="AC10" s="101"/>
    </row>
    <row r="11" spans="1:29" s="53" customFormat="1">
      <c r="A11" s="50"/>
      <c r="B11" s="50"/>
      <c r="C11" s="50"/>
      <c r="D11" s="50"/>
      <c r="E11" s="50"/>
      <c r="F11" s="50"/>
      <c r="G11" s="55"/>
      <c r="H11" s="52"/>
      <c r="I11" s="52"/>
      <c r="J11" s="54"/>
      <c r="K11" s="52"/>
      <c r="L11" s="52"/>
      <c r="M11" s="50"/>
      <c r="N11" s="52"/>
      <c r="O11" s="52"/>
      <c r="P11" s="52"/>
      <c r="Q11" s="56"/>
      <c r="R11" s="56"/>
    </row>
    <row r="12" spans="1:29" s="53" customFormat="1">
      <c r="A12" s="99" t="s">
        <v>69</v>
      </c>
      <c r="B12" s="99" t="s">
        <v>68</v>
      </c>
      <c r="C12" s="99"/>
      <c r="D12" s="99"/>
      <c r="E12" s="99"/>
      <c r="F12" s="99"/>
      <c r="G12" s="99"/>
      <c r="H12" s="99"/>
      <c r="I12" s="99"/>
      <c r="J12" s="55"/>
      <c r="K12" s="55"/>
      <c r="L12" s="55"/>
      <c r="M12" s="55"/>
      <c r="N12" s="55"/>
      <c r="O12" s="55"/>
      <c r="P12" s="55"/>
      <c r="Q12" s="55"/>
      <c r="R12" s="55"/>
    </row>
    <row r="13" spans="1:29" s="53" customFormat="1">
      <c r="A13" s="99"/>
      <c r="B13" s="103" t="s">
        <v>64</v>
      </c>
      <c r="C13" s="103"/>
      <c r="D13" s="103" t="s">
        <v>65</v>
      </c>
      <c r="E13" s="103"/>
      <c r="F13" s="103" t="s">
        <v>66</v>
      </c>
      <c r="G13" s="103"/>
      <c r="H13" s="103" t="s">
        <v>67</v>
      </c>
      <c r="I13" s="103"/>
    </row>
    <row r="14" spans="1:29" s="53" customFormat="1">
      <c r="A14" s="48">
        <f>COUNTA('student m.2.2'!L5:L35)</f>
        <v>31</v>
      </c>
      <c r="B14" s="99">
        <f>COUNTIF('student m.2.2'!$K$5:$K$35,3)</f>
        <v>0</v>
      </c>
      <c r="C14" s="99"/>
      <c r="D14" s="99">
        <f>COUNTIF('student m.2.2'!$K$5:$K$35,2)</f>
        <v>0</v>
      </c>
      <c r="E14" s="99"/>
      <c r="F14" s="99">
        <f>COUNTIF('student m.2.2'!$K$5:$K$35,1)</f>
        <v>0</v>
      </c>
      <c r="G14" s="99"/>
      <c r="H14" s="99">
        <f>COUNTIF('student m.2.2'!$K$5:$K$35,0)</f>
        <v>0</v>
      </c>
      <c r="I14" s="99"/>
    </row>
    <row r="15" spans="1:29" s="53" customFormat="1">
      <c r="A15" s="58" t="s">
        <v>16</v>
      </c>
      <c r="B15" s="106">
        <f>(B14*100)/$A$14</f>
        <v>0</v>
      </c>
      <c r="C15" s="106"/>
      <c r="D15" s="106">
        <f t="shared" ref="D15" si="0">(D14*100)/$A$14</f>
        <v>0</v>
      </c>
      <c r="E15" s="106"/>
      <c r="F15" s="106">
        <f t="shared" ref="F15" si="1">(F14*100)/$A$14</f>
        <v>0</v>
      </c>
      <c r="G15" s="106"/>
      <c r="H15" s="106">
        <f t="shared" ref="H15" si="2">(H14*100)/$A$14</f>
        <v>0</v>
      </c>
      <c r="I15" s="106"/>
    </row>
    <row r="16" spans="1:29" s="53" customFormat="1">
      <c r="B16" s="98"/>
      <c r="C16" s="98"/>
    </row>
  </sheetData>
  <sheetProtection sheet="1" objects="1" scenarios="1"/>
  <mergeCells count="34">
    <mergeCell ref="A2:K2"/>
    <mergeCell ref="A4:K4"/>
    <mergeCell ref="B5:C5"/>
    <mergeCell ref="D5:E5"/>
    <mergeCell ref="F5:G5"/>
    <mergeCell ref="H5:I5"/>
    <mergeCell ref="J5:K5"/>
    <mergeCell ref="M6:N6"/>
    <mergeCell ref="P6:Q6"/>
    <mergeCell ref="S6:T6"/>
    <mergeCell ref="V6:W6"/>
    <mergeCell ref="M8:N8"/>
    <mergeCell ref="P8:Q8"/>
    <mergeCell ref="S8:T8"/>
    <mergeCell ref="V8:W8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9AFA-906E-44CF-AA83-B616AD1728A1}">
  <dimension ref="A1:L34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2" t="s">
        <v>340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9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81.75" customHeight="1">
      <c r="A3" s="83" t="s">
        <v>56</v>
      </c>
      <c r="B3" s="83" t="s">
        <v>4</v>
      </c>
      <c r="C3" s="86" t="s">
        <v>6</v>
      </c>
      <c r="D3" s="83" t="s">
        <v>5</v>
      </c>
      <c r="E3" s="87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83" t="s">
        <v>13</v>
      </c>
      <c r="L3" s="83" t="s">
        <v>14</v>
      </c>
    </row>
    <row r="4" spans="1:12" ht="15" customHeight="1">
      <c r="A4" s="85"/>
      <c r="B4" s="85"/>
      <c r="C4" s="84"/>
      <c r="D4" s="84"/>
      <c r="E4" s="85"/>
      <c r="F4" s="34">
        <v>3</v>
      </c>
      <c r="G4" s="34">
        <v>3</v>
      </c>
      <c r="H4" s="34">
        <v>3</v>
      </c>
      <c r="I4" s="34">
        <v>3</v>
      </c>
      <c r="J4" s="34">
        <v>3</v>
      </c>
      <c r="K4" s="84"/>
      <c r="L4" s="84"/>
    </row>
    <row r="5" spans="1:12" ht="15.95" customHeight="1">
      <c r="A5" s="24">
        <v>2</v>
      </c>
      <c r="B5" s="24">
        <v>3</v>
      </c>
      <c r="C5" s="73">
        <v>1</v>
      </c>
      <c r="D5" s="75" t="s">
        <v>216</v>
      </c>
      <c r="E5" s="75" t="s">
        <v>217</v>
      </c>
      <c r="F5" s="74"/>
      <c r="G5" s="31"/>
      <c r="H5" s="74"/>
      <c r="I5" s="31"/>
      <c r="J5" s="74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2</v>
      </c>
      <c r="B6" s="24">
        <v>3</v>
      </c>
      <c r="C6" s="73">
        <v>2</v>
      </c>
      <c r="D6" s="75" t="s">
        <v>218</v>
      </c>
      <c r="E6" s="75" t="s">
        <v>219</v>
      </c>
      <c r="F6" s="74"/>
      <c r="G6" s="31"/>
      <c r="H6" s="74"/>
      <c r="I6" s="31"/>
      <c r="J6" s="74"/>
      <c r="K6" s="25" t="e">
        <f t="shared" ref="K6:K27" si="0">IF(J6="-","-",MODE(F6:J6))</f>
        <v>#N/A</v>
      </c>
      <c r="L6" s="25" t="e">
        <f t="shared" ref="L6:L27" si="1">IF(K6=3,"ดีเยี่ยม",IF(K6=2,"ดี",IF(K6=1,"พอใช้",IF(K6=0,"ปรับปรุง","-"))))</f>
        <v>#N/A</v>
      </c>
    </row>
    <row r="7" spans="1:12" ht="15.95" customHeight="1">
      <c r="A7" s="24">
        <v>2</v>
      </c>
      <c r="B7" s="24">
        <v>3</v>
      </c>
      <c r="C7" s="73">
        <v>3</v>
      </c>
      <c r="D7" s="75" t="s">
        <v>220</v>
      </c>
      <c r="E7" s="75" t="s">
        <v>221</v>
      </c>
      <c r="F7" s="74"/>
      <c r="G7" s="31"/>
      <c r="H7" s="74"/>
      <c r="I7" s="31"/>
      <c r="J7" s="74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2</v>
      </c>
      <c r="B8" s="24">
        <v>3</v>
      </c>
      <c r="C8" s="73">
        <v>4</v>
      </c>
      <c r="D8" s="75" t="s">
        <v>222</v>
      </c>
      <c r="E8" s="75" t="s">
        <v>223</v>
      </c>
      <c r="F8" s="74"/>
      <c r="G8" s="31"/>
      <c r="H8" s="74"/>
      <c r="I8" s="31"/>
      <c r="J8" s="74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2</v>
      </c>
      <c r="B9" s="24">
        <v>3</v>
      </c>
      <c r="C9" s="73">
        <v>5</v>
      </c>
      <c r="D9" s="75" t="s">
        <v>224</v>
      </c>
      <c r="E9" s="75" t="s">
        <v>225</v>
      </c>
      <c r="F9" s="74"/>
      <c r="G9" s="31"/>
      <c r="H9" s="74"/>
      <c r="I9" s="31"/>
      <c r="J9" s="74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2</v>
      </c>
      <c r="B10" s="24">
        <v>3</v>
      </c>
      <c r="C10" s="73">
        <v>6</v>
      </c>
      <c r="D10" s="75" t="s">
        <v>226</v>
      </c>
      <c r="E10" s="75" t="s">
        <v>227</v>
      </c>
      <c r="F10" s="74"/>
      <c r="G10" s="31"/>
      <c r="H10" s="74"/>
      <c r="I10" s="31"/>
      <c r="J10" s="74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2</v>
      </c>
      <c r="B11" s="24">
        <v>3</v>
      </c>
      <c r="C11" s="73">
        <v>7</v>
      </c>
      <c r="D11" s="75" t="s">
        <v>228</v>
      </c>
      <c r="E11" s="75" t="s">
        <v>229</v>
      </c>
      <c r="F11" s="74"/>
      <c r="G11" s="31"/>
      <c r="H11" s="74"/>
      <c r="I11" s="31"/>
      <c r="J11" s="74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2</v>
      </c>
      <c r="B12" s="27">
        <v>3</v>
      </c>
      <c r="C12" s="28">
        <v>8</v>
      </c>
      <c r="D12" s="75" t="s">
        <v>230</v>
      </c>
      <c r="E12" s="75" t="s">
        <v>231</v>
      </c>
      <c r="F12" s="74"/>
      <c r="G12" s="31"/>
      <c r="H12" s="74"/>
      <c r="I12" s="31"/>
      <c r="J12" s="74"/>
      <c r="K12" s="29" t="e">
        <f t="shared" si="0"/>
        <v>#N/A</v>
      </c>
      <c r="L12" s="25" t="e">
        <f t="shared" si="1"/>
        <v>#N/A</v>
      </c>
    </row>
    <row r="13" spans="1:12" ht="15.95" customHeight="1">
      <c r="A13" s="24">
        <v>2</v>
      </c>
      <c r="B13" s="20">
        <v>3</v>
      </c>
      <c r="C13" s="21">
        <v>9</v>
      </c>
      <c r="D13" s="75" t="s">
        <v>232</v>
      </c>
      <c r="E13" s="75" t="s">
        <v>233</v>
      </c>
      <c r="F13" s="74"/>
      <c r="G13" s="31"/>
      <c r="H13" s="74"/>
      <c r="I13" s="31"/>
      <c r="J13" s="74"/>
      <c r="K13" s="22" t="e">
        <f t="shared" si="0"/>
        <v>#N/A</v>
      </c>
      <c r="L13" s="25" t="e">
        <f t="shared" si="1"/>
        <v>#N/A</v>
      </c>
    </row>
    <row r="14" spans="1:12" ht="15.95" customHeight="1">
      <c r="A14" s="24">
        <v>2</v>
      </c>
      <c r="B14" s="20">
        <v>3</v>
      </c>
      <c r="C14" s="21">
        <v>10</v>
      </c>
      <c r="D14" s="75" t="s">
        <v>234</v>
      </c>
      <c r="E14" s="75" t="s">
        <v>235</v>
      </c>
      <c r="F14" s="74"/>
      <c r="G14" s="31"/>
      <c r="H14" s="74"/>
      <c r="I14" s="31"/>
      <c r="J14" s="74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2</v>
      </c>
      <c r="B15" s="20">
        <v>3</v>
      </c>
      <c r="C15" s="21">
        <v>11</v>
      </c>
      <c r="D15" s="75" t="s">
        <v>236</v>
      </c>
      <c r="E15" s="75" t="s">
        <v>237</v>
      </c>
      <c r="F15" s="74"/>
      <c r="G15" s="31"/>
      <c r="H15" s="74"/>
      <c r="I15" s="31"/>
      <c r="J15" s="74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2</v>
      </c>
      <c r="B16" s="20">
        <v>3</v>
      </c>
      <c r="C16" s="21">
        <v>12</v>
      </c>
      <c r="D16" s="75" t="s">
        <v>238</v>
      </c>
      <c r="E16" s="75" t="s">
        <v>239</v>
      </c>
      <c r="F16" s="74"/>
      <c r="G16" s="31"/>
      <c r="H16" s="74"/>
      <c r="I16" s="31"/>
      <c r="J16" s="74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2</v>
      </c>
      <c r="B17" s="20">
        <v>3</v>
      </c>
      <c r="C17" s="21">
        <v>13</v>
      </c>
      <c r="D17" s="75" t="s">
        <v>240</v>
      </c>
      <c r="E17" s="75" t="s">
        <v>241</v>
      </c>
      <c r="F17" s="74"/>
      <c r="G17" s="31"/>
      <c r="H17" s="74"/>
      <c r="I17" s="31"/>
      <c r="J17" s="74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2</v>
      </c>
      <c r="B18" s="20">
        <v>3</v>
      </c>
      <c r="C18" s="21">
        <v>14</v>
      </c>
      <c r="D18" s="75" t="s">
        <v>242</v>
      </c>
      <c r="E18" s="75" t="s">
        <v>243</v>
      </c>
      <c r="F18" s="74"/>
      <c r="G18" s="31"/>
      <c r="H18" s="74"/>
      <c r="I18" s="31"/>
      <c r="J18" s="74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2</v>
      </c>
      <c r="B19" s="20">
        <v>3</v>
      </c>
      <c r="C19" s="21">
        <v>15</v>
      </c>
      <c r="D19" s="75" t="s">
        <v>244</v>
      </c>
      <c r="E19" s="75" t="s">
        <v>245</v>
      </c>
      <c r="F19" s="74"/>
      <c r="G19" s="31"/>
      <c r="H19" s="74"/>
      <c r="I19" s="31"/>
      <c r="J19" s="74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2</v>
      </c>
      <c r="B20" s="20">
        <v>3</v>
      </c>
      <c r="C20" s="21">
        <v>16</v>
      </c>
      <c r="D20" s="75" t="s">
        <v>246</v>
      </c>
      <c r="E20" s="75" t="s">
        <v>247</v>
      </c>
      <c r="F20" s="74"/>
      <c r="G20" s="31"/>
      <c r="H20" s="74"/>
      <c r="I20" s="31"/>
      <c r="J20" s="74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2</v>
      </c>
      <c r="B21" s="20">
        <v>3</v>
      </c>
      <c r="C21" s="21">
        <v>17</v>
      </c>
      <c r="D21" s="75" t="s">
        <v>248</v>
      </c>
      <c r="E21" s="75" t="s">
        <v>249</v>
      </c>
      <c r="F21" s="74"/>
      <c r="G21" s="31"/>
      <c r="H21" s="74"/>
      <c r="I21" s="31"/>
      <c r="J21" s="74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2</v>
      </c>
      <c r="B22" s="20">
        <v>3</v>
      </c>
      <c r="C22" s="21">
        <v>18</v>
      </c>
      <c r="D22" s="75" t="s">
        <v>250</v>
      </c>
      <c r="E22" s="75" t="s">
        <v>251</v>
      </c>
      <c r="F22" s="74"/>
      <c r="G22" s="31"/>
      <c r="H22" s="74"/>
      <c r="I22" s="31"/>
      <c r="J22" s="74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2</v>
      </c>
      <c r="B23" s="20">
        <v>3</v>
      </c>
      <c r="C23" s="21">
        <v>19</v>
      </c>
      <c r="D23" s="75" t="s">
        <v>252</v>
      </c>
      <c r="E23" s="75" t="s">
        <v>253</v>
      </c>
      <c r="F23" s="74"/>
      <c r="G23" s="31"/>
      <c r="H23" s="74"/>
      <c r="I23" s="31"/>
      <c r="J23" s="74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2</v>
      </c>
      <c r="B24" s="20">
        <v>3</v>
      </c>
      <c r="C24" s="21">
        <v>20</v>
      </c>
      <c r="D24" s="75" t="s">
        <v>254</v>
      </c>
      <c r="E24" s="75" t="s">
        <v>255</v>
      </c>
      <c r="F24" s="74"/>
      <c r="G24" s="31"/>
      <c r="H24" s="74"/>
      <c r="I24" s="31"/>
      <c r="J24" s="74"/>
      <c r="K24" s="22" t="e">
        <f t="shared" si="0"/>
        <v>#N/A</v>
      </c>
      <c r="L24" s="25" t="e">
        <f t="shared" si="1"/>
        <v>#N/A</v>
      </c>
    </row>
    <row r="25" spans="1:12" ht="15.95" customHeight="1">
      <c r="A25" s="24">
        <v>2</v>
      </c>
      <c r="B25" s="20">
        <v>3</v>
      </c>
      <c r="C25" s="21">
        <v>21</v>
      </c>
      <c r="D25" s="75" t="s">
        <v>256</v>
      </c>
      <c r="E25" s="75" t="s">
        <v>257</v>
      </c>
      <c r="F25" s="74"/>
      <c r="G25" s="31"/>
      <c r="H25" s="74"/>
      <c r="I25" s="31"/>
      <c r="J25" s="74"/>
      <c r="K25" s="22" t="e">
        <f t="shared" si="0"/>
        <v>#N/A</v>
      </c>
      <c r="L25" s="25" t="e">
        <f t="shared" si="1"/>
        <v>#N/A</v>
      </c>
    </row>
    <row r="26" spans="1:12" ht="15.95" customHeight="1">
      <c r="A26" s="24">
        <v>2</v>
      </c>
      <c r="B26" s="20">
        <v>3</v>
      </c>
      <c r="C26" s="21">
        <v>22</v>
      </c>
      <c r="D26" s="75" t="s">
        <v>258</v>
      </c>
      <c r="E26" s="75" t="s">
        <v>259</v>
      </c>
      <c r="F26" s="74"/>
      <c r="G26" s="31"/>
      <c r="H26" s="74"/>
      <c r="I26" s="31"/>
      <c r="J26" s="74"/>
      <c r="K26" s="22" t="e">
        <f t="shared" si="0"/>
        <v>#N/A</v>
      </c>
      <c r="L26" s="25" t="e">
        <f t="shared" si="1"/>
        <v>#N/A</v>
      </c>
    </row>
    <row r="27" spans="1:12" ht="15.95" customHeight="1">
      <c r="A27" s="24">
        <v>2</v>
      </c>
      <c r="B27" s="20">
        <v>3</v>
      </c>
      <c r="C27" s="21">
        <v>23</v>
      </c>
      <c r="D27" s="75" t="s">
        <v>260</v>
      </c>
      <c r="E27" s="75" t="s">
        <v>261</v>
      </c>
      <c r="F27" s="74"/>
      <c r="G27" s="31"/>
      <c r="H27" s="74"/>
      <c r="I27" s="31"/>
      <c r="J27" s="74"/>
      <c r="K27" s="22" t="e">
        <f t="shared" si="0"/>
        <v>#N/A</v>
      </c>
      <c r="L27" s="25" t="e">
        <f t="shared" si="1"/>
        <v>#N/A</v>
      </c>
    </row>
    <row r="28" spans="1:12" ht="18.75">
      <c r="A28" s="24">
        <v>2</v>
      </c>
      <c r="B28" s="20">
        <v>3</v>
      </c>
      <c r="C28" s="21">
        <v>24</v>
      </c>
      <c r="D28" s="75" t="s">
        <v>262</v>
      </c>
      <c r="E28" s="75" t="s">
        <v>263</v>
      </c>
      <c r="F28" s="74"/>
      <c r="G28" s="31"/>
      <c r="H28" s="74"/>
      <c r="I28" s="31"/>
      <c r="J28" s="74"/>
      <c r="K28" s="22" t="e">
        <f t="shared" ref="K28:K34" si="2">IF(J28="-","-",MODE(F28:J28))</f>
        <v>#N/A</v>
      </c>
      <c r="L28" s="25" t="e">
        <f t="shared" ref="L28:L34" si="3">IF(K28=3,"ดีเยี่ยม",IF(K28=2,"ดี",IF(K28=1,"พอใช้",IF(K28=0,"ปรับปรุง","-"))))</f>
        <v>#N/A</v>
      </c>
    </row>
    <row r="29" spans="1:12" ht="18.75">
      <c r="A29" s="24">
        <v>2</v>
      </c>
      <c r="B29" s="20">
        <v>3</v>
      </c>
      <c r="C29" s="21">
        <v>25</v>
      </c>
      <c r="D29" s="75" t="s">
        <v>264</v>
      </c>
      <c r="E29" s="75" t="s">
        <v>265</v>
      </c>
      <c r="F29" s="74"/>
      <c r="G29" s="31"/>
      <c r="H29" s="74"/>
      <c r="I29" s="31"/>
      <c r="J29" s="74"/>
      <c r="K29" s="22" t="e">
        <f t="shared" si="2"/>
        <v>#N/A</v>
      </c>
      <c r="L29" s="25" t="e">
        <f t="shared" si="3"/>
        <v>#N/A</v>
      </c>
    </row>
    <row r="30" spans="1:12" ht="18.75">
      <c r="A30" s="24">
        <v>2</v>
      </c>
      <c r="B30" s="20">
        <v>3</v>
      </c>
      <c r="C30" s="21">
        <v>26</v>
      </c>
      <c r="D30" s="75" t="s">
        <v>266</v>
      </c>
      <c r="E30" s="75" t="s">
        <v>267</v>
      </c>
      <c r="F30" s="74"/>
      <c r="G30" s="31"/>
      <c r="H30" s="74"/>
      <c r="I30" s="31"/>
      <c r="J30" s="74"/>
      <c r="K30" s="22" t="e">
        <f t="shared" si="2"/>
        <v>#N/A</v>
      </c>
      <c r="L30" s="25" t="e">
        <f t="shared" si="3"/>
        <v>#N/A</v>
      </c>
    </row>
    <row r="31" spans="1:12" ht="18.75">
      <c r="A31" s="24">
        <v>2</v>
      </c>
      <c r="B31" s="20">
        <v>3</v>
      </c>
      <c r="C31" s="21">
        <v>27</v>
      </c>
      <c r="D31" s="75" t="s">
        <v>268</v>
      </c>
      <c r="E31" s="75" t="s">
        <v>269</v>
      </c>
      <c r="F31" s="74"/>
      <c r="G31" s="31"/>
      <c r="H31" s="74"/>
      <c r="I31" s="31"/>
      <c r="J31" s="74"/>
      <c r="K31" s="22" t="e">
        <f t="shared" si="2"/>
        <v>#N/A</v>
      </c>
      <c r="L31" s="25" t="e">
        <f t="shared" si="3"/>
        <v>#N/A</v>
      </c>
    </row>
    <row r="32" spans="1:12" ht="18.75">
      <c r="A32" s="24">
        <v>2</v>
      </c>
      <c r="B32" s="20">
        <v>3</v>
      </c>
      <c r="C32" s="21">
        <v>28</v>
      </c>
      <c r="D32" s="75" t="s">
        <v>270</v>
      </c>
      <c r="E32" s="75" t="s">
        <v>271</v>
      </c>
      <c r="F32" s="74"/>
      <c r="G32" s="31"/>
      <c r="H32" s="74"/>
      <c r="I32" s="31"/>
      <c r="J32" s="74"/>
      <c r="K32" s="22" t="e">
        <f t="shared" si="2"/>
        <v>#N/A</v>
      </c>
      <c r="L32" s="25" t="e">
        <f t="shared" si="3"/>
        <v>#N/A</v>
      </c>
    </row>
    <row r="33" spans="1:12" ht="18.75">
      <c r="A33" s="24">
        <v>2</v>
      </c>
      <c r="B33" s="20">
        <v>3</v>
      </c>
      <c r="C33" s="21">
        <v>29</v>
      </c>
      <c r="D33" s="75" t="s">
        <v>272</v>
      </c>
      <c r="E33" s="75" t="s">
        <v>273</v>
      </c>
      <c r="F33" s="74"/>
      <c r="G33" s="31"/>
      <c r="H33" s="74"/>
      <c r="I33" s="31"/>
      <c r="J33" s="74"/>
      <c r="K33" s="22" t="e">
        <f t="shared" si="2"/>
        <v>#N/A</v>
      </c>
      <c r="L33" s="25" t="e">
        <f t="shared" si="3"/>
        <v>#N/A</v>
      </c>
    </row>
    <row r="34" spans="1:12" ht="18.75">
      <c r="A34" s="24">
        <v>2</v>
      </c>
      <c r="B34" s="20">
        <v>3</v>
      </c>
      <c r="C34" s="21">
        <v>30</v>
      </c>
      <c r="D34" s="75" t="s">
        <v>274</v>
      </c>
      <c r="E34" s="75" t="s">
        <v>275</v>
      </c>
      <c r="F34" s="74"/>
      <c r="G34" s="31"/>
      <c r="H34" s="74"/>
      <c r="I34" s="31"/>
      <c r="J34" s="74"/>
      <c r="K34" s="22" t="e">
        <f t="shared" si="2"/>
        <v>#N/A</v>
      </c>
      <c r="L34" s="25" t="e">
        <f t="shared" si="3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" bottom="0.16" header="0.12" footer="0.12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E4FB-86EA-4817-807E-975A493D9F94}">
  <dimension ref="A1:AC18"/>
  <sheetViews>
    <sheetView workbookViewId="0">
      <selection activeCell="H15" sqref="H15:I15"/>
    </sheetView>
  </sheetViews>
  <sheetFormatPr defaultRowHeight="21"/>
  <cols>
    <col min="1" max="1" width="12.85546875" style="36" customWidth="1"/>
    <col min="2" max="11" width="7.28515625" style="36" customWidth="1"/>
    <col min="12" max="16384" width="9.140625" style="36"/>
  </cols>
  <sheetData>
    <row r="1" spans="1:29">
      <c r="A1" s="76" t="s">
        <v>340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9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29" s="41" customFormat="1"/>
    <row r="4" spans="1:29" s="41" customFormat="1">
      <c r="A4" s="94" t="s">
        <v>57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40"/>
      <c r="M4" s="37"/>
      <c r="N4" s="37"/>
      <c r="O4" s="37"/>
      <c r="P4" s="37"/>
      <c r="Q4" s="37"/>
      <c r="R4" s="37"/>
      <c r="S4" s="37"/>
      <c r="T4" s="37"/>
      <c r="U4" s="37"/>
      <c r="V4" s="37"/>
      <c r="W4" s="40"/>
      <c r="X4" s="37"/>
      <c r="Y4" s="37"/>
      <c r="Z4" s="37"/>
      <c r="AA4" s="37"/>
      <c r="AB4" s="37"/>
      <c r="AC4" s="40"/>
    </row>
    <row r="5" spans="1:29" s="41" customFormat="1">
      <c r="A5" s="45" t="s">
        <v>58</v>
      </c>
      <c r="B5" s="93" t="s">
        <v>59</v>
      </c>
      <c r="C5" s="93"/>
      <c r="D5" s="89" t="s">
        <v>60</v>
      </c>
      <c r="E5" s="89"/>
      <c r="F5" s="89" t="s">
        <v>61</v>
      </c>
      <c r="G5" s="89"/>
      <c r="H5" s="89" t="s">
        <v>62</v>
      </c>
      <c r="I5" s="89"/>
      <c r="J5" s="89" t="s">
        <v>63</v>
      </c>
      <c r="K5" s="89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9" s="41" customFormat="1">
      <c r="A6" s="46" t="s">
        <v>70</v>
      </c>
      <c r="B6" s="47">
        <f>COUNTIF('student m.2.3'!$F$5:$F$34,3)</f>
        <v>0</v>
      </c>
      <c r="C6" s="47" t="s">
        <v>15</v>
      </c>
      <c r="D6" s="47">
        <f>COUNTIF('student m.2.3'!$G$5:$G$34,3)</f>
        <v>0</v>
      </c>
      <c r="E6" s="47" t="s">
        <v>15</v>
      </c>
      <c r="F6" s="47">
        <f>COUNTIF('student m.2.3'!$H$5:$H$34,3)</f>
        <v>0</v>
      </c>
      <c r="G6" s="47" t="s">
        <v>15</v>
      </c>
      <c r="H6" s="47">
        <f>COUNTIF('student m.2.3'!$I$5:$I$34,3)</f>
        <v>0</v>
      </c>
      <c r="I6" s="47" t="s">
        <v>15</v>
      </c>
      <c r="J6" s="47">
        <f>COUNTIF('student m.2.3'!$J$5:$J$34,3)</f>
        <v>0</v>
      </c>
      <c r="K6" s="47" t="s">
        <v>15</v>
      </c>
      <c r="L6" s="39"/>
      <c r="M6" s="95"/>
      <c r="N6" s="96"/>
      <c r="O6" s="42"/>
      <c r="P6" s="95"/>
      <c r="Q6" s="96"/>
      <c r="R6" s="38"/>
      <c r="S6" s="95"/>
      <c r="T6" s="96"/>
      <c r="U6" s="40"/>
      <c r="V6" s="97"/>
      <c r="W6" s="96"/>
    </row>
    <row r="7" spans="1:29" s="41" customFormat="1">
      <c r="A7" s="46" t="s">
        <v>71</v>
      </c>
      <c r="B7" s="47">
        <f>COUNTIF('student m.2.3'!$F$5:$F$34,2)</f>
        <v>0</v>
      </c>
      <c r="C7" s="47" t="s">
        <v>15</v>
      </c>
      <c r="D7" s="47">
        <f>COUNTIF('student m.2.3'!$G$5:$G$34,2)</f>
        <v>0</v>
      </c>
      <c r="E7" s="47" t="s">
        <v>15</v>
      </c>
      <c r="F7" s="47">
        <f>COUNTIF('student m.2.3'!$H$5:$H$34,2)</f>
        <v>0</v>
      </c>
      <c r="G7" s="47" t="s">
        <v>15</v>
      </c>
      <c r="H7" s="47">
        <f>COUNTIF('student m.2.3'!$I$5:$I$34,2)</f>
        <v>0</v>
      </c>
      <c r="I7" s="47" t="s">
        <v>15</v>
      </c>
      <c r="J7" s="47">
        <f>COUNTIF('student m.2.3'!$J$5:$J$34,2)</f>
        <v>0</v>
      </c>
      <c r="K7" s="47" t="s">
        <v>15</v>
      </c>
      <c r="L7" s="43"/>
      <c r="M7" s="40"/>
      <c r="N7" s="40"/>
      <c r="O7" s="42"/>
      <c r="P7" s="40"/>
      <c r="Q7" s="40"/>
      <c r="R7" s="38"/>
      <c r="S7" s="40"/>
      <c r="T7" s="40"/>
      <c r="U7" s="40"/>
      <c r="V7" s="44"/>
      <c r="W7" s="44"/>
    </row>
    <row r="8" spans="1:29" s="41" customFormat="1">
      <c r="A8" s="46" t="s">
        <v>72</v>
      </c>
      <c r="B8" s="47">
        <f>COUNTIF('student m.2.3'!$F$5:$F$34,1)</f>
        <v>0</v>
      </c>
      <c r="C8" s="47" t="s">
        <v>15</v>
      </c>
      <c r="D8" s="47">
        <f>COUNTIF('student m.2.3'!$G$5:$G$34,1)</f>
        <v>0</v>
      </c>
      <c r="E8" s="47" t="s">
        <v>15</v>
      </c>
      <c r="F8" s="47">
        <f>COUNTIF('student m.2.3'!$H$5:$H$34,1)</f>
        <v>0</v>
      </c>
      <c r="G8" s="47" t="s">
        <v>15</v>
      </c>
      <c r="H8" s="47">
        <f>COUNTIF('student m.2.3'!$I$5:$I$34,1)</f>
        <v>0</v>
      </c>
      <c r="I8" s="47" t="s">
        <v>15</v>
      </c>
      <c r="J8" s="47">
        <f>COUNTIF('student m.2.3'!$J$5:$J$34,1)</f>
        <v>0</v>
      </c>
      <c r="K8" s="47" t="s">
        <v>15</v>
      </c>
      <c r="L8" s="43"/>
      <c r="M8" s="95"/>
      <c r="N8" s="96"/>
      <c r="O8" s="42"/>
      <c r="P8" s="95"/>
      <c r="Q8" s="96"/>
      <c r="R8" s="38"/>
      <c r="S8" s="95"/>
      <c r="T8" s="96"/>
      <c r="U8" s="40"/>
      <c r="V8" s="97"/>
      <c r="W8" s="96"/>
    </row>
    <row r="9" spans="1:29" s="41" customFormat="1">
      <c r="A9" s="46" t="s">
        <v>73</v>
      </c>
      <c r="B9" s="47">
        <f>COUNTIF('student m.2.3'!$F$5:$F$34,0)</f>
        <v>0</v>
      </c>
      <c r="C9" s="47" t="s">
        <v>15</v>
      </c>
      <c r="D9" s="47">
        <f>COUNTIF('student m.2.3'!$G$5:$G$34,0)</f>
        <v>0</v>
      </c>
      <c r="E9" s="47" t="s">
        <v>15</v>
      </c>
      <c r="F9" s="47">
        <f>COUNTIF('student m.2.3'!$H$5:$H$34,0)</f>
        <v>0</v>
      </c>
      <c r="G9" s="47" t="s">
        <v>15</v>
      </c>
      <c r="H9" s="47">
        <f>COUNTIF('student m.2.3'!$I$5:$I$34,0)</f>
        <v>0</v>
      </c>
      <c r="I9" s="47" t="s">
        <v>15</v>
      </c>
      <c r="J9" s="47">
        <f>COUNTIF('student m.2.3'!$J$5:$J$34,0)</f>
        <v>0</v>
      </c>
      <c r="K9" s="47" t="s">
        <v>15</v>
      </c>
      <c r="L9" s="43"/>
      <c r="M9" s="40"/>
      <c r="N9" s="40"/>
      <c r="O9" s="42"/>
      <c r="P9" s="40"/>
      <c r="Q9" s="40"/>
      <c r="R9" s="38"/>
      <c r="S9" s="40"/>
      <c r="T9" s="40"/>
      <c r="U9" s="40"/>
      <c r="V9" s="44"/>
      <c r="W9" s="44"/>
    </row>
    <row r="10" spans="1:29" s="41" customFormat="1">
      <c r="A10" s="40"/>
      <c r="B10" s="38"/>
      <c r="C10" s="43"/>
      <c r="D10" s="40"/>
      <c r="E10" s="40"/>
      <c r="F10" s="40"/>
      <c r="G10" s="42"/>
      <c r="H10" s="40"/>
      <c r="I10" s="40"/>
      <c r="J10" s="40"/>
      <c r="K10" s="40"/>
      <c r="L10" s="38"/>
      <c r="M10" s="40"/>
      <c r="N10" s="40"/>
      <c r="O10" s="40"/>
      <c r="P10" s="40"/>
      <c r="Q10" s="44"/>
      <c r="R10" s="43"/>
      <c r="S10" s="95"/>
      <c r="T10" s="96"/>
      <c r="U10" s="42"/>
      <c r="V10" s="95"/>
      <c r="W10" s="96"/>
      <c r="X10" s="38"/>
      <c r="Y10" s="95"/>
      <c r="Z10" s="96"/>
      <c r="AA10" s="40"/>
      <c r="AB10" s="97"/>
      <c r="AC10" s="96"/>
    </row>
    <row r="11" spans="1:29" s="41" customFormat="1">
      <c r="A11" s="38"/>
      <c r="B11" s="38"/>
      <c r="C11" s="38"/>
      <c r="D11" s="38"/>
      <c r="E11" s="38"/>
      <c r="F11" s="38"/>
      <c r="G11" s="43"/>
      <c r="H11" s="40"/>
      <c r="I11" s="40"/>
      <c r="J11" s="42"/>
      <c r="K11" s="40"/>
      <c r="L11" s="40"/>
      <c r="M11" s="38"/>
      <c r="N11" s="40"/>
      <c r="O11" s="40"/>
      <c r="P11" s="40"/>
      <c r="Q11" s="44"/>
      <c r="R11" s="44"/>
    </row>
    <row r="12" spans="1:29" s="41" customFormat="1">
      <c r="A12" s="89" t="s">
        <v>69</v>
      </c>
      <c r="B12" s="89" t="s">
        <v>68</v>
      </c>
      <c r="C12" s="89"/>
      <c r="D12" s="89"/>
      <c r="E12" s="89"/>
      <c r="F12" s="89"/>
      <c r="G12" s="89"/>
      <c r="H12" s="89"/>
      <c r="I12" s="89"/>
      <c r="J12" s="43"/>
      <c r="K12" s="43"/>
      <c r="L12" s="43"/>
      <c r="M12" s="43"/>
      <c r="N12" s="43"/>
      <c r="O12" s="43"/>
      <c r="P12" s="43"/>
      <c r="Q12" s="43"/>
      <c r="R12" s="43"/>
    </row>
    <row r="13" spans="1:29" s="41" customFormat="1">
      <c r="A13" s="89"/>
      <c r="B13" s="90" t="s">
        <v>64</v>
      </c>
      <c r="C13" s="90"/>
      <c r="D13" s="90" t="s">
        <v>65</v>
      </c>
      <c r="E13" s="90"/>
      <c r="F13" s="90" t="s">
        <v>66</v>
      </c>
      <c r="G13" s="90"/>
      <c r="H13" s="90" t="s">
        <v>67</v>
      </c>
      <c r="I13" s="90"/>
    </row>
    <row r="14" spans="1:29" s="41" customFormat="1">
      <c r="A14" s="48">
        <f>COUNTA('student m.2.3'!L5:L34)</f>
        <v>30</v>
      </c>
      <c r="B14" s="89">
        <f>COUNTIF('student m.2.3'!$K$5:$K$34,3)</f>
        <v>0</v>
      </c>
      <c r="C14" s="89"/>
      <c r="D14" s="89">
        <f>COUNTIF('student m.2.3'!$K$5:$K$34,2)</f>
        <v>0</v>
      </c>
      <c r="E14" s="89"/>
      <c r="F14" s="89">
        <f>COUNTIF('student m.2.3'!$K$5:$K$34,1)</f>
        <v>0</v>
      </c>
      <c r="G14" s="89"/>
      <c r="H14" s="89">
        <f>COUNTIF('student m.2.3'!$K$5:$K$34,0)</f>
        <v>0</v>
      </c>
      <c r="I14" s="89"/>
    </row>
    <row r="15" spans="1:29" s="41" customFormat="1">
      <c r="A15" s="48" t="s">
        <v>16</v>
      </c>
      <c r="B15" s="88">
        <f>(B14*100)/$A$14</f>
        <v>0</v>
      </c>
      <c r="C15" s="88"/>
      <c r="D15" s="88">
        <f t="shared" ref="D15" si="0">(D14*100)/$A$14</f>
        <v>0</v>
      </c>
      <c r="E15" s="88"/>
      <c r="F15" s="88">
        <f t="shared" ref="F15" si="1">(F14*100)/$A$14</f>
        <v>0</v>
      </c>
      <c r="G15" s="88"/>
      <c r="H15" s="88">
        <f t="shared" ref="H15" si="2">(H14*100)/$A$14</f>
        <v>0</v>
      </c>
      <c r="I15" s="88"/>
    </row>
    <row r="16" spans="1:29" s="41" customFormat="1">
      <c r="B16" s="91"/>
      <c r="C16" s="91"/>
    </row>
    <row r="17" s="41" customFormat="1"/>
    <row r="18" s="41" customFormat="1"/>
  </sheetData>
  <sheetProtection sheet="1" objects="1" scenarios="1"/>
  <mergeCells count="34">
    <mergeCell ref="A2:K2"/>
    <mergeCell ref="A4:K4"/>
    <mergeCell ref="B5:C5"/>
    <mergeCell ref="D5:E5"/>
    <mergeCell ref="F5:G5"/>
    <mergeCell ref="H5:I5"/>
    <mergeCell ref="J5:K5"/>
    <mergeCell ref="M6:N6"/>
    <mergeCell ref="P6:Q6"/>
    <mergeCell ref="S6:T6"/>
    <mergeCell ref="V6:W6"/>
    <mergeCell ref="M8:N8"/>
    <mergeCell ref="P8:Q8"/>
    <mergeCell ref="S8:T8"/>
    <mergeCell ref="V8:W8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AB24-8004-4EA5-8614-06A35E75143E}">
  <dimension ref="A1:L35"/>
  <sheetViews>
    <sheetView workbookViewId="0">
      <selection activeCell="A2" sqref="A2"/>
    </sheetView>
  </sheetViews>
  <sheetFormatPr defaultColWidth="14.42578125" defaultRowHeight="15"/>
  <cols>
    <col min="1" max="1" width="5" style="18" customWidth="1"/>
    <col min="2" max="2" width="5.85546875" style="18" customWidth="1"/>
    <col min="3" max="3" width="6" style="30" customWidth="1"/>
    <col min="4" max="4" width="9.28515625" style="30" customWidth="1"/>
    <col min="5" max="5" width="27.140625" style="18" customWidth="1"/>
    <col min="6" max="6" width="3.7109375" style="30" customWidth="1"/>
    <col min="7" max="10" width="3.5703125" style="30" customWidth="1"/>
    <col min="11" max="11" width="5.7109375" style="30" customWidth="1"/>
    <col min="12" max="12" width="7.42578125" style="30" customWidth="1"/>
    <col min="13" max="16384" width="14.42578125" style="18"/>
  </cols>
  <sheetData>
    <row r="1" spans="1:12" ht="29.25" customHeight="1">
      <c r="A1" s="82" t="s">
        <v>341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9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81.75" customHeight="1">
      <c r="A3" s="83" t="s">
        <v>56</v>
      </c>
      <c r="B3" s="83" t="s">
        <v>4</v>
      </c>
      <c r="C3" s="86" t="s">
        <v>6</v>
      </c>
      <c r="D3" s="83" t="s">
        <v>5</v>
      </c>
      <c r="E3" s="87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83" t="s">
        <v>13</v>
      </c>
      <c r="L3" s="83" t="s">
        <v>14</v>
      </c>
    </row>
    <row r="4" spans="1:12" ht="15" customHeight="1">
      <c r="A4" s="85"/>
      <c r="B4" s="85"/>
      <c r="C4" s="84"/>
      <c r="D4" s="84"/>
      <c r="E4" s="85"/>
      <c r="F4" s="34">
        <v>3</v>
      </c>
      <c r="G4" s="34">
        <v>3</v>
      </c>
      <c r="H4" s="34">
        <v>3</v>
      </c>
      <c r="I4" s="34">
        <v>3</v>
      </c>
      <c r="J4" s="34">
        <v>3</v>
      </c>
      <c r="K4" s="84"/>
      <c r="L4" s="84"/>
    </row>
    <row r="5" spans="1:12" ht="15.95" customHeight="1">
      <c r="A5" s="24">
        <v>2</v>
      </c>
      <c r="B5" s="24">
        <v>4</v>
      </c>
      <c r="C5" s="73">
        <v>1</v>
      </c>
      <c r="D5" s="75" t="s">
        <v>276</v>
      </c>
      <c r="E5" s="75" t="s">
        <v>277</v>
      </c>
      <c r="F5" s="74"/>
      <c r="G5" s="74"/>
      <c r="H5" s="74"/>
      <c r="I5" s="74"/>
      <c r="J5" s="74"/>
      <c r="K5" s="25" t="e">
        <f>IF(J5="-","-",MODE(F5:J5))</f>
        <v>#N/A</v>
      </c>
      <c r="L5" s="25" t="e">
        <f>IF(K5=3,"ดีเยี่ยม",IF(K5=2,"ดี",IF(K5=1,"พอใช้",IF(K5=0,"ปรับปรุง","-"))))</f>
        <v>#N/A</v>
      </c>
    </row>
    <row r="6" spans="1:12" ht="15.95" customHeight="1">
      <c r="A6" s="24">
        <v>2</v>
      </c>
      <c r="B6" s="24">
        <v>4</v>
      </c>
      <c r="C6" s="73">
        <v>2</v>
      </c>
      <c r="D6" s="75" t="s">
        <v>278</v>
      </c>
      <c r="E6" s="75" t="s">
        <v>279</v>
      </c>
      <c r="F6" s="74"/>
      <c r="G6" s="74"/>
      <c r="H6" s="74"/>
      <c r="I6" s="74"/>
      <c r="J6" s="74"/>
      <c r="K6" s="25" t="e">
        <f t="shared" ref="K6:K27" si="0">IF(J6="-","-",MODE(F6:J6))</f>
        <v>#N/A</v>
      </c>
      <c r="L6" s="25" t="e">
        <f t="shared" ref="L6:L27" si="1">IF(K6=3,"ดีเยี่ยม",IF(K6=2,"ดี",IF(K6=1,"พอใช้",IF(K6=0,"ปรับปรุง","-"))))</f>
        <v>#N/A</v>
      </c>
    </row>
    <row r="7" spans="1:12" ht="15.95" customHeight="1">
      <c r="A7" s="24">
        <v>2</v>
      </c>
      <c r="B7" s="24">
        <v>4</v>
      </c>
      <c r="C7" s="73">
        <v>3</v>
      </c>
      <c r="D7" s="75" t="s">
        <v>280</v>
      </c>
      <c r="E7" s="75" t="s">
        <v>281</v>
      </c>
      <c r="F7" s="74"/>
      <c r="G7" s="74"/>
      <c r="H7" s="74"/>
      <c r="I7" s="74"/>
      <c r="J7" s="74"/>
      <c r="K7" s="25" t="e">
        <f t="shared" si="0"/>
        <v>#N/A</v>
      </c>
      <c r="L7" s="25" t="e">
        <f t="shared" si="1"/>
        <v>#N/A</v>
      </c>
    </row>
    <row r="8" spans="1:12" ht="15.95" customHeight="1">
      <c r="A8" s="24">
        <v>2</v>
      </c>
      <c r="B8" s="24">
        <v>4</v>
      </c>
      <c r="C8" s="73">
        <v>4</v>
      </c>
      <c r="D8" s="75" t="s">
        <v>282</v>
      </c>
      <c r="E8" s="75" t="s">
        <v>283</v>
      </c>
      <c r="F8" s="74"/>
      <c r="G8" s="74"/>
      <c r="H8" s="74"/>
      <c r="I8" s="74"/>
      <c r="J8" s="74"/>
      <c r="K8" s="25" t="e">
        <f t="shared" si="0"/>
        <v>#N/A</v>
      </c>
      <c r="L8" s="25" t="e">
        <f t="shared" si="1"/>
        <v>#N/A</v>
      </c>
    </row>
    <row r="9" spans="1:12" ht="15.95" customHeight="1">
      <c r="A9" s="24">
        <v>2</v>
      </c>
      <c r="B9" s="24">
        <v>4</v>
      </c>
      <c r="C9" s="73">
        <v>5</v>
      </c>
      <c r="D9" s="75" t="s">
        <v>284</v>
      </c>
      <c r="E9" s="75" t="s">
        <v>285</v>
      </c>
      <c r="F9" s="74"/>
      <c r="G9" s="74"/>
      <c r="H9" s="74"/>
      <c r="I9" s="74"/>
      <c r="J9" s="74"/>
      <c r="K9" s="25" t="e">
        <f t="shared" si="0"/>
        <v>#N/A</v>
      </c>
      <c r="L9" s="25" t="e">
        <f t="shared" si="1"/>
        <v>#N/A</v>
      </c>
    </row>
    <row r="10" spans="1:12" ht="15.95" customHeight="1">
      <c r="A10" s="24">
        <v>2</v>
      </c>
      <c r="B10" s="24">
        <v>4</v>
      </c>
      <c r="C10" s="73">
        <v>6</v>
      </c>
      <c r="D10" s="75" t="s">
        <v>286</v>
      </c>
      <c r="E10" s="75" t="s">
        <v>287</v>
      </c>
      <c r="F10" s="74"/>
      <c r="G10" s="74"/>
      <c r="H10" s="74"/>
      <c r="I10" s="74"/>
      <c r="J10" s="74"/>
      <c r="K10" s="25" t="e">
        <f t="shared" si="0"/>
        <v>#N/A</v>
      </c>
      <c r="L10" s="25" t="e">
        <f t="shared" si="1"/>
        <v>#N/A</v>
      </c>
    </row>
    <row r="11" spans="1:12" ht="15.95" customHeight="1">
      <c r="A11" s="24">
        <v>2</v>
      </c>
      <c r="B11" s="24">
        <v>4</v>
      </c>
      <c r="C11" s="73">
        <v>7</v>
      </c>
      <c r="D11" s="75" t="s">
        <v>288</v>
      </c>
      <c r="E11" s="75" t="s">
        <v>289</v>
      </c>
      <c r="F11" s="74"/>
      <c r="G11" s="74"/>
      <c r="H11" s="74"/>
      <c r="I11" s="74"/>
      <c r="J11" s="74"/>
      <c r="K11" s="25" t="e">
        <f t="shared" si="0"/>
        <v>#N/A</v>
      </c>
      <c r="L11" s="25" t="e">
        <f t="shared" si="1"/>
        <v>#N/A</v>
      </c>
    </row>
    <row r="12" spans="1:12" ht="15.95" customHeight="1">
      <c r="A12" s="24">
        <v>2</v>
      </c>
      <c r="B12" s="24">
        <v>4</v>
      </c>
      <c r="C12" s="28">
        <v>8</v>
      </c>
      <c r="D12" s="75" t="s">
        <v>290</v>
      </c>
      <c r="E12" s="75" t="s">
        <v>291</v>
      </c>
      <c r="F12" s="74"/>
      <c r="G12" s="74"/>
      <c r="H12" s="74"/>
      <c r="I12" s="74"/>
      <c r="J12" s="74"/>
      <c r="K12" s="29" t="e">
        <f t="shared" si="0"/>
        <v>#N/A</v>
      </c>
      <c r="L12" s="25" t="e">
        <f t="shared" si="1"/>
        <v>#N/A</v>
      </c>
    </row>
    <row r="13" spans="1:12" ht="15.95" customHeight="1">
      <c r="A13" s="24">
        <v>2</v>
      </c>
      <c r="B13" s="24">
        <v>4</v>
      </c>
      <c r="C13" s="21">
        <v>9</v>
      </c>
      <c r="D13" s="75" t="s">
        <v>292</v>
      </c>
      <c r="E13" s="75" t="s">
        <v>293</v>
      </c>
      <c r="F13" s="74"/>
      <c r="G13" s="74"/>
      <c r="H13" s="74"/>
      <c r="I13" s="74"/>
      <c r="J13" s="74"/>
      <c r="K13" s="22" t="e">
        <f t="shared" si="0"/>
        <v>#N/A</v>
      </c>
      <c r="L13" s="25" t="e">
        <f t="shared" si="1"/>
        <v>#N/A</v>
      </c>
    </row>
    <row r="14" spans="1:12" ht="15.95" customHeight="1">
      <c r="A14" s="24">
        <v>2</v>
      </c>
      <c r="B14" s="24">
        <v>4</v>
      </c>
      <c r="C14" s="21">
        <v>10</v>
      </c>
      <c r="D14" s="75" t="s">
        <v>294</v>
      </c>
      <c r="E14" s="75" t="s">
        <v>295</v>
      </c>
      <c r="F14" s="74"/>
      <c r="G14" s="74"/>
      <c r="H14" s="74"/>
      <c r="I14" s="74"/>
      <c r="J14" s="74"/>
      <c r="K14" s="22" t="e">
        <f t="shared" si="0"/>
        <v>#N/A</v>
      </c>
      <c r="L14" s="25" t="e">
        <f t="shared" si="1"/>
        <v>#N/A</v>
      </c>
    </row>
    <row r="15" spans="1:12" ht="15.95" customHeight="1">
      <c r="A15" s="24">
        <v>2</v>
      </c>
      <c r="B15" s="24">
        <v>4</v>
      </c>
      <c r="C15" s="21">
        <v>11</v>
      </c>
      <c r="D15" s="75" t="s">
        <v>296</v>
      </c>
      <c r="E15" s="75" t="s">
        <v>297</v>
      </c>
      <c r="F15" s="74"/>
      <c r="G15" s="74"/>
      <c r="H15" s="74"/>
      <c r="I15" s="74"/>
      <c r="J15" s="74"/>
      <c r="K15" s="22" t="e">
        <f t="shared" si="0"/>
        <v>#N/A</v>
      </c>
      <c r="L15" s="25" t="e">
        <f t="shared" si="1"/>
        <v>#N/A</v>
      </c>
    </row>
    <row r="16" spans="1:12" ht="15.95" customHeight="1">
      <c r="A16" s="24">
        <v>2</v>
      </c>
      <c r="B16" s="24">
        <v>4</v>
      </c>
      <c r="C16" s="21">
        <v>12</v>
      </c>
      <c r="D16" s="75" t="s">
        <v>298</v>
      </c>
      <c r="E16" s="75" t="s">
        <v>299</v>
      </c>
      <c r="F16" s="74"/>
      <c r="G16" s="74"/>
      <c r="H16" s="74"/>
      <c r="I16" s="74"/>
      <c r="J16" s="74"/>
      <c r="K16" s="22" t="e">
        <f t="shared" si="0"/>
        <v>#N/A</v>
      </c>
      <c r="L16" s="25" t="e">
        <f t="shared" si="1"/>
        <v>#N/A</v>
      </c>
    </row>
    <row r="17" spans="1:12" ht="15.95" customHeight="1">
      <c r="A17" s="24">
        <v>2</v>
      </c>
      <c r="B17" s="24">
        <v>4</v>
      </c>
      <c r="C17" s="21">
        <v>13</v>
      </c>
      <c r="D17" s="75" t="s">
        <v>300</v>
      </c>
      <c r="E17" s="75" t="s">
        <v>301</v>
      </c>
      <c r="F17" s="74"/>
      <c r="G17" s="74"/>
      <c r="H17" s="74"/>
      <c r="I17" s="74"/>
      <c r="J17" s="74"/>
      <c r="K17" s="22" t="e">
        <f t="shared" si="0"/>
        <v>#N/A</v>
      </c>
      <c r="L17" s="25" t="e">
        <f t="shared" si="1"/>
        <v>#N/A</v>
      </c>
    </row>
    <row r="18" spans="1:12" ht="15.95" customHeight="1">
      <c r="A18" s="24">
        <v>2</v>
      </c>
      <c r="B18" s="24">
        <v>4</v>
      </c>
      <c r="C18" s="21">
        <v>14</v>
      </c>
      <c r="D18" s="75" t="s">
        <v>302</v>
      </c>
      <c r="E18" s="75" t="s">
        <v>303</v>
      </c>
      <c r="F18" s="74"/>
      <c r="G18" s="74"/>
      <c r="H18" s="74"/>
      <c r="I18" s="74"/>
      <c r="J18" s="74"/>
      <c r="K18" s="22" t="e">
        <f t="shared" si="0"/>
        <v>#N/A</v>
      </c>
      <c r="L18" s="25" t="e">
        <f t="shared" si="1"/>
        <v>#N/A</v>
      </c>
    </row>
    <row r="19" spans="1:12" ht="15.95" customHeight="1">
      <c r="A19" s="24">
        <v>2</v>
      </c>
      <c r="B19" s="24">
        <v>4</v>
      </c>
      <c r="C19" s="21">
        <v>15</v>
      </c>
      <c r="D19" s="75" t="s">
        <v>304</v>
      </c>
      <c r="E19" s="75" t="s">
        <v>305</v>
      </c>
      <c r="F19" s="74"/>
      <c r="G19" s="74"/>
      <c r="H19" s="74"/>
      <c r="I19" s="74"/>
      <c r="J19" s="74"/>
      <c r="K19" s="22" t="e">
        <f t="shared" si="0"/>
        <v>#N/A</v>
      </c>
      <c r="L19" s="25" t="e">
        <f t="shared" si="1"/>
        <v>#N/A</v>
      </c>
    </row>
    <row r="20" spans="1:12" ht="15.95" customHeight="1">
      <c r="A20" s="24">
        <v>2</v>
      </c>
      <c r="B20" s="24">
        <v>4</v>
      </c>
      <c r="C20" s="21">
        <v>16</v>
      </c>
      <c r="D20" s="75" t="s">
        <v>306</v>
      </c>
      <c r="E20" s="75" t="s">
        <v>307</v>
      </c>
      <c r="F20" s="74"/>
      <c r="G20" s="74"/>
      <c r="H20" s="74"/>
      <c r="I20" s="74"/>
      <c r="J20" s="74"/>
      <c r="K20" s="22" t="e">
        <f t="shared" si="0"/>
        <v>#N/A</v>
      </c>
      <c r="L20" s="25" t="e">
        <f t="shared" si="1"/>
        <v>#N/A</v>
      </c>
    </row>
    <row r="21" spans="1:12" ht="15.95" customHeight="1">
      <c r="A21" s="24">
        <v>2</v>
      </c>
      <c r="B21" s="24">
        <v>4</v>
      </c>
      <c r="C21" s="21">
        <v>17</v>
      </c>
      <c r="D21" s="75" t="s">
        <v>308</v>
      </c>
      <c r="E21" s="75" t="s">
        <v>309</v>
      </c>
      <c r="F21" s="74"/>
      <c r="G21" s="74"/>
      <c r="H21" s="74"/>
      <c r="I21" s="74"/>
      <c r="J21" s="74"/>
      <c r="K21" s="22" t="e">
        <f t="shared" si="0"/>
        <v>#N/A</v>
      </c>
      <c r="L21" s="25" t="e">
        <f t="shared" si="1"/>
        <v>#N/A</v>
      </c>
    </row>
    <row r="22" spans="1:12" ht="15.95" customHeight="1">
      <c r="A22" s="24">
        <v>2</v>
      </c>
      <c r="B22" s="24">
        <v>4</v>
      </c>
      <c r="C22" s="21">
        <v>18</v>
      </c>
      <c r="D22" s="75" t="s">
        <v>310</v>
      </c>
      <c r="E22" s="75" t="s">
        <v>311</v>
      </c>
      <c r="F22" s="74"/>
      <c r="G22" s="74"/>
      <c r="H22" s="74"/>
      <c r="I22" s="74"/>
      <c r="J22" s="74"/>
      <c r="K22" s="22" t="e">
        <f t="shared" si="0"/>
        <v>#N/A</v>
      </c>
      <c r="L22" s="25" t="e">
        <f t="shared" si="1"/>
        <v>#N/A</v>
      </c>
    </row>
    <row r="23" spans="1:12" ht="15.95" customHeight="1">
      <c r="A23" s="24">
        <v>2</v>
      </c>
      <c r="B23" s="24">
        <v>4</v>
      </c>
      <c r="C23" s="21">
        <v>19</v>
      </c>
      <c r="D23" s="75" t="s">
        <v>312</v>
      </c>
      <c r="E23" s="75" t="s">
        <v>313</v>
      </c>
      <c r="F23" s="74"/>
      <c r="G23" s="74"/>
      <c r="H23" s="74"/>
      <c r="I23" s="74"/>
      <c r="J23" s="74"/>
      <c r="K23" s="22" t="e">
        <f t="shared" si="0"/>
        <v>#N/A</v>
      </c>
      <c r="L23" s="25" t="e">
        <f t="shared" si="1"/>
        <v>#N/A</v>
      </c>
    </row>
    <row r="24" spans="1:12" ht="15.95" customHeight="1">
      <c r="A24" s="24">
        <v>2</v>
      </c>
      <c r="B24" s="24">
        <v>4</v>
      </c>
      <c r="C24" s="21">
        <v>20</v>
      </c>
      <c r="D24" s="75" t="s">
        <v>314</v>
      </c>
      <c r="E24" s="75" t="s">
        <v>315</v>
      </c>
      <c r="F24" s="74"/>
      <c r="G24" s="74"/>
      <c r="H24" s="74"/>
      <c r="I24" s="74"/>
      <c r="J24" s="74"/>
      <c r="K24" s="22" t="e">
        <f t="shared" si="0"/>
        <v>#N/A</v>
      </c>
      <c r="L24" s="25" t="e">
        <f t="shared" si="1"/>
        <v>#N/A</v>
      </c>
    </row>
    <row r="25" spans="1:12" ht="15.95" customHeight="1">
      <c r="A25" s="24">
        <v>2</v>
      </c>
      <c r="B25" s="24">
        <v>4</v>
      </c>
      <c r="C25" s="21">
        <v>21</v>
      </c>
      <c r="D25" s="75" t="s">
        <v>316</v>
      </c>
      <c r="E25" s="75" t="s">
        <v>317</v>
      </c>
      <c r="F25" s="74"/>
      <c r="G25" s="74"/>
      <c r="H25" s="74"/>
      <c r="I25" s="74"/>
      <c r="J25" s="74"/>
      <c r="K25" s="22" t="e">
        <f t="shared" si="0"/>
        <v>#N/A</v>
      </c>
      <c r="L25" s="25" t="e">
        <f t="shared" si="1"/>
        <v>#N/A</v>
      </c>
    </row>
    <row r="26" spans="1:12" ht="15.95" customHeight="1">
      <c r="A26" s="24">
        <v>2</v>
      </c>
      <c r="B26" s="24">
        <v>4</v>
      </c>
      <c r="C26" s="21">
        <v>22</v>
      </c>
      <c r="D26" s="75" t="s">
        <v>318</v>
      </c>
      <c r="E26" s="75" t="s">
        <v>319</v>
      </c>
      <c r="F26" s="74"/>
      <c r="G26" s="74"/>
      <c r="H26" s="74"/>
      <c r="I26" s="74"/>
      <c r="J26" s="74"/>
      <c r="K26" s="22" t="e">
        <f t="shared" si="0"/>
        <v>#N/A</v>
      </c>
      <c r="L26" s="25" t="e">
        <f t="shared" si="1"/>
        <v>#N/A</v>
      </c>
    </row>
    <row r="27" spans="1:12" ht="15.95" customHeight="1">
      <c r="A27" s="24">
        <v>2</v>
      </c>
      <c r="B27" s="24">
        <v>4</v>
      </c>
      <c r="C27" s="21">
        <v>23</v>
      </c>
      <c r="D27" s="75" t="s">
        <v>320</v>
      </c>
      <c r="E27" s="75" t="s">
        <v>321</v>
      </c>
      <c r="F27" s="74"/>
      <c r="G27" s="74"/>
      <c r="H27" s="74"/>
      <c r="I27" s="74"/>
      <c r="J27" s="74"/>
      <c r="K27" s="22" t="e">
        <f t="shared" si="0"/>
        <v>#N/A</v>
      </c>
      <c r="L27" s="25" t="e">
        <f t="shared" si="1"/>
        <v>#N/A</v>
      </c>
    </row>
    <row r="28" spans="1:12" ht="15.95" customHeight="1">
      <c r="A28" s="24">
        <v>2</v>
      </c>
      <c r="B28" s="24">
        <v>4</v>
      </c>
      <c r="C28" s="21">
        <v>24</v>
      </c>
      <c r="D28" s="75" t="s">
        <v>322</v>
      </c>
      <c r="E28" s="75" t="s">
        <v>323</v>
      </c>
      <c r="F28" s="74"/>
      <c r="G28" s="74"/>
      <c r="H28" s="74"/>
      <c r="I28" s="74"/>
      <c r="J28" s="74"/>
      <c r="K28" s="22" t="e">
        <f t="shared" ref="K28:K35" si="2">IF(J28="-","-",MODE(F28:J28))</f>
        <v>#N/A</v>
      </c>
      <c r="L28" s="25" t="e">
        <f t="shared" ref="L28:L35" si="3">IF(K28=3,"ดีเยี่ยม",IF(K28=2,"ดี",IF(K28=1,"พอใช้",IF(K28=0,"ปรับปรุง","-"))))</f>
        <v>#N/A</v>
      </c>
    </row>
    <row r="29" spans="1:12" ht="18.75">
      <c r="A29" s="24">
        <v>2</v>
      </c>
      <c r="B29" s="24">
        <v>4</v>
      </c>
      <c r="C29" s="21">
        <v>25</v>
      </c>
      <c r="D29" s="75" t="s">
        <v>324</v>
      </c>
      <c r="E29" s="75" t="s">
        <v>325</v>
      </c>
      <c r="F29" s="74"/>
      <c r="G29" s="74"/>
      <c r="H29" s="74"/>
      <c r="I29" s="74"/>
      <c r="J29" s="74"/>
      <c r="K29" s="22" t="e">
        <f t="shared" si="2"/>
        <v>#N/A</v>
      </c>
      <c r="L29" s="25" t="e">
        <f t="shared" si="3"/>
        <v>#N/A</v>
      </c>
    </row>
    <row r="30" spans="1:12" ht="18.75">
      <c r="A30" s="24">
        <v>2</v>
      </c>
      <c r="B30" s="24">
        <v>4</v>
      </c>
      <c r="C30" s="21">
        <v>26</v>
      </c>
      <c r="D30" s="75" t="s">
        <v>326</v>
      </c>
      <c r="E30" s="75" t="s">
        <v>327</v>
      </c>
      <c r="F30" s="74"/>
      <c r="G30" s="74"/>
      <c r="H30" s="74"/>
      <c r="I30" s="74"/>
      <c r="J30" s="74"/>
      <c r="K30" s="22" t="e">
        <f t="shared" si="2"/>
        <v>#N/A</v>
      </c>
      <c r="L30" s="25" t="e">
        <f t="shared" si="3"/>
        <v>#N/A</v>
      </c>
    </row>
    <row r="31" spans="1:12" ht="18.75">
      <c r="A31" s="24">
        <v>2</v>
      </c>
      <c r="B31" s="24">
        <v>4</v>
      </c>
      <c r="C31" s="21">
        <v>27</v>
      </c>
      <c r="D31" s="75" t="s">
        <v>328</v>
      </c>
      <c r="E31" s="75" t="s">
        <v>329</v>
      </c>
      <c r="F31" s="74"/>
      <c r="G31" s="74"/>
      <c r="H31" s="74"/>
      <c r="I31" s="74"/>
      <c r="J31" s="74"/>
      <c r="K31" s="22" t="e">
        <f t="shared" si="2"/>
        <v>#N/A</v>
      </c>
      <c r="L31" s="25" t="e">
        <f t="shared" si="3"/>
        <v>#N/A</v>
      </c>
    </row>
    <row r="32" spans="1:12" ht="18.75">
      <c r="A32" s="24">
        <v>2</v>
      </c>
      <c r="B32" s="24">
        <v>4</v>
      </c>
      <c r="C32" s="21">
        <v>28</v>
      </c>
      <c r="D32" s="75" t="s">
        <v>330</v>
      </c>
      <c r="E32" s="75" t="s">
        <v>331</v>
      </c>
      <c r="F32" s="74"/>
      <c r="G32" s="74"/>
      <c r="H32" s="74"/>
      <c r="I32" s="74"/>
      <c r="J32" s="74"/>
      <c r="K32" s="22" t="e">
        <f t="shared" si="2"/>
        <v>#N/A</v>
      </c>
      <c r="L32" s="25" t="e">
        <f t="shared" si="3"/>
        <v>#N/A</v>
      </c>
    </row>
    <row r="33" spans="1:12" ht="18.75">
      <c r="A33" s="24">
        <v>2</v>
      </c>
      <c r="B33" s="24">
        <v>4</v>
      </c>
      <c r="C33" s="21">
        <v>29</v>
      </c>
      <c r="D33" s="75" t="s">
        <v>332</v>
      </c>
      <c r="E33" s="75" t="s">
        <v>333</v>
      </c>
      <c r="F33" s="74"/>
      <c r="G33" s="74"/>
      <c r="H33" s="74"/>
      <c r="I33" s="74"/>
      <c r="J33" s="74"/>
      <c r="K33" s="22" t="e">
        <f t="shared" si="2"/>
        <v>#N/A</v>
      </c>
      <c r="L33" s="25" t="e">
        <f t="shared" si="3"/>
        <v>#N/A</v>
      </c>
    </row>
    <row r="34" spans="1:12" ht="18.75">
      <c r="A34" s="24">
        <v>2</v>
      </c>
      <c r="B34" s="24">
        <v>4</v>
      </c>
      <c r="C34" s="21">
        <v>30</v>
      </c>
      <c r="D34" s="75" t="s">
        <v>334</v>
      </c>
      <c r="E34" s="75" t="s">
        <v>335</v>
      </c>
      <c r="F34" s="74"/>
      <c r="G34" s="74"/>
      <c r="H34" s="74"/>
      <c r="I34" s="74"/>
      <c r="J34" s="74"/>
      <c r="K34" s="22" t="e">
        <f t="shared" si="2"/>
        <v>#N/A</v>
      </c>
      <c r="L34" s="25" t="e">
        <f t="shared" si="3"/>
        <v>#N/A</v>
      </c>
    </row>
    <row r="35" spans="1:12" ht="18.75">
      <c r="A35" s="24">
        <v>2</v>
      </c>
      <c r="B35" s="24">
        <v>4</v>
      </c>
      <c r="C35" s="21">
        <v>31</v>
      </c>
      <c r="D35" s="75" t="s">
        <v>336</v>
      </c>
      <c r="E35" s="75" t="s">
        <v>337</v>
      </c>
      <c r="F35" s="74"/>
      <c r="G35" s="74"/>
      <c r="H35" s="74"/>
      <c r="I35" s="74"/>
      <c r="J35" s="74"/>
      <c r="K35" s="22" t="e">
        <f t="shared" si="2"/>
        <v>#N/A</v>
      </c>
      <c r="L35" s="25" t="e">
        <f t="shared" si="3"/>
        <v>#N/A</v>
      </c>
    </row>
  </sheetData>
  <sheetProtection sheet="1" objects="1" scenarios="1"/>
  <mergeCells count="8">
    <mergeCell ref="A1:L1"/>
    <mergeCell ref="A3:A4"/>
    <mergeCell ref="B3:B4"/>
    <mergeCell ref="C3:C4"/>
    <mergeCell ref="D3:D4"/>
    <mergeCell ref="E3:E4"/>
    <mergeCell ref="K3:K4"/>
    <mergeCell ref="L3:L4"/>
  </mergeCells>
  <pageMargins left="0.7" right="0.7" top="0.2" bottom="0.16" header="0.12" footer="0.12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B2EB-44C7-48AF-AC19-36A44C39485B}">
  <dimension ref="A1:AC18"/>
  <sheetViews>
    <sheetView tabSelected="1" workbookViewId="0">
      <selection activeCell="H15" sqref="H15:I15"/>
    </sheetView>
  </sheetViews>
  <sheetFormatPr defaultRowHeight="21"/>
  <cols>
    <col min="1" max="1" width="12.85546875" style="70" customWidth="1"/>
    <col min="2" max="11" width="7.42578125" style="70" customWidth="1"/>
    <col min="12" max="16384" width="9.140625" style="70"/>
  </cols>
  <sheetData>
    <row r="1" spans="1:29">
      <c r="A1" s="76" t="s">
        <v>341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9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4" spans="1:29">
      <c r="A4" s="94" t="s">
        <v>57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69"/>
      <c r="M4" s="37"/>
      <c r="N4" s="37"/>
      <c r="O4" s="37"/>
      <c r="P4" s="37"/>
      <c r="Q4" s="37"/>
      <c r="R4" s="37"/>
      <c r="S4" s="37"/>
      <c r="T4" s="37"/>
      <c r="U4" s="37"/>
      <c r="V4" s="37"/>
      <c r="W4" s="69"/>
      <c r="X4" s="37"/>
      <c r="Y4" s="37"/>
      <c r="Z4" s="37"/>
      <c r="AA4" s="37"/>
      <c r="AB4" s="37"/>
      <c r="AC4" s="69"/>
    </row>
    <row r="5" spans="1:29">
      <c r="A5" s="72" t="s">
        <v>58</v>
      </c>
      <c r="B5" s="93" t="s">
        <v>59</v>
      </c>
      <c r="C5" s="93"/>
      <c r="D5" s="89" t="s">
        <v>60</v>
      </c>
      <c r="E5" s="89"/>
      <c r="F5" s="89" t="s">
        <v>61</v>
      </c>
      <c r="G5" s="89"/>
      <c r="H5" s="89" t="s">
        <v>62</v>
      </c>
      <c r="I5" s="89"/>
      <c r="J5" s="89" t="s">
        <v>63</v>
      </c>
      <c r="K5" s="89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9">
      <c r="A6" s="46" t="s">
        <v>70</v>
      </c>
      <c r="B6" s="47">
        <f>COUNTIF('student m.2.4'!$F$5:$F$35,3)</f>
        <v>0</v>
      </c>
      <c r="C6" s="47" t="s">
        <v>15</v>
      </c>
      <c r="D6" s="47">
        <f>COUNTIF('student m.2.4'!$G$5:$G$35,3)</f>
        <v>0</v>
      </c>
      <c r="E6" s="47" t="s">
        <v>15</v>
      </c>
      <c r="F6" s="47">
        <f>COUNTIF('student m.2.4'!$H$5:$H$35,3)</f>
        <v>0</v>
      </c>
      <c r="G6" s="47" t="s">
        <v>15</v>
      </c>
      <c r="H6" s="47">
        <f>COUNTIF('student m.2.4'!$I$5:$I$35,3)</f>
        <v>0</v>
      </c>
      <c r="I6" s="47" t="s">
        <v>15</v>
      </c>
      <c r="J6" s="47">
        <f>COUNTIF('student m.2.4'!$J$5:$J$35,3)</f>
        <v>0</v>
      </c>
      <c r="K6" s="47" t="s">
        <v>15</v>
      </c>
      <c r="L6" s="39"/>
      <c r="M6" s="95"/>
      <c r="N6" s="96"/>
      <c r="O6" s="42"/>
      <c r="P6" s="95"/>
      <c r="Q6" s="96"/>
      <c r="R6" s="38"/>
      <c r="S6" s="95"/>
      <c r="T6" s="96"/>
      <c r="U6" s="69"/>
      <c r="V6" s="97"/>
      <c r="W6" s="96"/>
    </row>
    <row r="7" spans="1:29">
      <c r="A7" s="46" t="s">
        <v>71</v>
      </c>
      <c r="B7" s="47">
        <f>COUNTIF('student m.2.4'!$F$5:$F$35,2)</f>
        <v>0</v>
      </c>
      <c r="C7" s="47" t="s">
        <v>15</v>
      </c>
      <c r="D7" s="47">
        <f>COUNTIF('student m.2.4'!$G$5:$G$35,2)</f>
        <v>0</v>
      </c>
      <c r="E7" s="47" t="s">
        <v>15</v>
      </c>
      <c r="F7" s="47">
        <f>COUNTIF('student m.2.4'!$H$5:$H$35,2)</f>
        <v>0</v>
      </c>
      <c r="G7" s="47" t="s">
        <v>15</v>
      </c>
      <c r="H7" s="47">
        <f>COUNTIF('student m.2.4'!$I$5:$I$35,2)</f>
        <v>0</v>
      </c>
      <c r="I7" s="47" t="s">
        <v>15</v>
      </c>
      <c r="J7" s="47">
        <f>COUNTIF('student m.2.4'!$J$5:$J$35,2)</f>
        <v>0</v>
      </c>
      <c r="K7" s="47" t="s">
        <v>15</v>
      </c>
      <c r="L7" s="43"/>
      <c r="M7" s="69"/>
      <c r="N7" s="69"/>
      <c r="O7" s="42"/>
      <c r="P7" s="69"/>
      <c r="Q7" s="69"/>
      <c r="R7" s="38"/>
      <c r="S7" s="69"/>
      <c r="T7" s="69"/>
      <c r="U7" s="69"/>
      <c r="V7" s="71"/>
      <c r="W7" s="71"/>
    </row>
    <row r="8" spans="1:29">
      <c r="A8" s="46" t="s">
        <v>72</v>
      </c>
      <c r="B8" s="47">
        <f>COUNTIF('student m.2.4'!$F$5:$F$35,1)</f>
        <v>0</v>
      </c>
      <c r="C8" s="47" t="s">
        <v>15</v>
      </c>
      <c r="D8" s="47">
        <f>COUNTIF('student m.2.4'!$G$5:$G$35,1)</f>
        <v>0</v>
      </c>
      <c r="E8" s="47" t="s">
        <v>15</v>
      </c>
      <c r="F8" s="47">
        <f>COUNTIF('student m.2.4'!$H$5:$H$35,1)</f>
        <v>0</v>
      </c>
      <c r="G8" s="47" t="s">
        <v>15</v>
      </c>
      <c r="H8" s="47">
        <f>COUNTIF('student m.2.4'!$I$5:$I$35,1)</f>
        <v>0</v>
      </c>
      <c r="I8" s="47" t="s">
        <v>15</v>
      </c>
      <c r="J8" s="47">
        <f>COUNTIF('student m.2.4'!$J$5:$J$35,1)</f>
        <v>0</v>
      </c>
      <c r="K8" s="47" t="s">
        <v>15</v>
      </c>
      <c r="L8" s="43"/>
      <c r="M8" s="95"/>
      <c r="N8" s="96"/>
      <c r="O8" s="42"/>
      <c r="P8" s="95"/>
      <c r="Q8" s="96"/>
      <c r="R8" s="38"/>
      <c r="S8" s="95"/>
      <c r="T8" s="96"/>
      <c r="U8" s="69"/>
      <c r="V8" s="97"/>
      <c r="W8" s="96"/>
    </row>
    <row r="9" spans="1:29">
      <c r="A9" s="46" t="s">
        <v>73</v>
      </c>
      <c r="B9" s="47">
        <f>COUNTIF('student m.2.4'!$F$5:$F$35,0)</f>
        <v>0</v>
      </c>
      <c r="C9" s="47" t="s">
        <v>15</v>
      </c>
      <c r="D9" s="47">
        <f>COUNTIF('student m.2.4'!$G$5:$G$35,0)</f>
        <v>0</v>
      </c>
      <c r="E9" s="47" t="s">
        <v>15</v>
      </c>
      <c r="F9" s="47">
        <f>COUNTIF('student m.2.4'!$H$5:$H$35,0)</f>
        <v>0</v>
      </c>
      <c r="G9" s="47" t="s">
        <v>15</v>
      </c>
      <c r="H9" s="47">
        <f>COUNTIF('student m.2.4'!$I$5:$I$35,0)</f>
        <v>0</v>
      </c>
      <c r="I9" s="47" t="s">
        <v>15</v>
      </c>
      <c r="J9" s="47">
        <f>COUNTIF('student m.2.4'!$J$5:$J$35,0)</f>
        <v>0</v>
      </c>
      <c r="K9" s="47" t="s">
        <v>15</v>
      </c>
      <c r="L9" s="43"/>
      <c r="M9" s="69"/>
      <c r="N9" s="69"/>
      <c r="O9" s="42"/>
      <c r="P9" s="69"/>
      <c r="Q9" s="69"/>
      <c r="R9" s="38"/>
      <c r="S9" s="69"/>
      <c r="T9" s="69"/>
      <c r="U9" s="69"/>
      <c r="V9" s="71"/>
      <c r="W9" s="71"/>
    </row>
    <row r="10" spans="1:29">
      <c r="A10" s="69"/>
      <c r="B10" s="38"/>
      <c r="C10" s="43"/>
      <c r="D10" s="69"/>
      <c r="E10" s="69"/>
      <c r="F10" s="69"/>
      <c r="G10" s="42"/>
      <c r="H10" s="69"/>
      <c r="I10" s="69"/>
      <c r="J10" s="69"/>
      <c r="K10" s="69"/>
      <c r="L10" s="38"/>
      <c r="M10" s="69"/>
      <c r="N10" s="69"/>
      <c r="O10" s="69"/>
      <c r="P10" s="69"/>
      <c r="Q10" s="71"/>
      <c r="R10" s="43"/>
      <c r="S10" s="95"/>
      <c r="T10" s="96"/>
      <c r="U10" s="42"/>
      <c r="V10" s="95"/>
      <c r="W10" s="96"/>
      <c r="X10" s="38"/>
      <c r="Y10" s="95"/>
      <c r="Z10" s="96"/>
      <c r="AA10" s="69"/>
      <c r="AB10" s="97"/>
      <c r="AC10" s="96"/>
    </row>
    <row r="11" spans="1:29">
      <c r="A11" s="38"/>
      <c r="B11" s="38"/>
      <c r="C11" s="38"/>
      <c r="D11" s="38"/>
      <c r="E11" s="38"/>
      <c r="F11" s="38"/>
      <c r="G11" s="43"/>
      <c r="H11" s="69"/>
      <c r="I11" s="69"/>
      <c r="J11" s="42"/>
      <c r="K11" s="69"/>
      <c r="L11" s="69"/>
      <c r="M11" s="38"/>
      <c r="N11" s="69"/>
      <c r="O11" s="69"/>
      <c r="P11" s="69"/>
      <c r="Q11" s="71"/>
      <c r="R11" s="71"/>
    </row>
    <row r="12" spans="1:29">
      <c r="A12" s="89" t="s">
        <v>69</v>
      </c>
      <c r="B12" s="89" t="s">
        <v>68</v>
      </c>
      <c r="C12" s="89"/>
      <c r="D12" s="89"/>
      <c r="E12" s="89"/>
      <c r="F12" s="89"/>
      <c r="G12" s="89"/>
      <c r="H12" s="89"/>
      <c r="I12" s="89"/>
      <c r="J12" s="43"/>
      <c r="K12" s="43"/>
      <c r="L12" s="43"/>
      <c r="M12" s="43"/>
      <c r="N12" s="43"/>
      <c r="O12" s="43"/>
      <c r="P12" s="43"/>
      <c r="Q12" s="43"/>
      <c r="R12" s="43"/>
    </row>
    <row r="13" spans="1:29">
      <c r="A13" s="89"/>
      <c r="B13" s="90" t="s">
        <v>64</v>
      </c>
      <c r="C13" s="90"/>
      <c r="D13" s="90" t="s">
        <v>65</v>
      </c>
      <c r="E13" s="90"/>
      <c r="F13" s="90" t="s">
        <v>66</v>
      </c>
      <c r="G13" s="90"/>
      <c r="H13" s="90" t="s">
        <v>67</v>
      </c>
      <c r="I13" s="90"/>
    </row>
    <row r="14" spans="1:29">
      <c r="A14" s="68">
        <f>COUNTA('student m.2.4'!L5:L35)</f>
        <v>31</v>
      </c>
      <c r="B14" s="89">
        <f>COUNTIF('student m.2.4'!$K$5:$K$35,3)</f>
        <v>0</v>
      </c>
      <c r="C14" s="89"/>
      <c r="D14" s="89">
        <f>COUNTIF('student m.2.4'!$K$5:$K$35,2)</f>
        <v>0</v>
      </c>
      <c r="E14" s="89"/>
      <c r="F14" s="89">
        <f>COUNTIF('student m.2.4'!$K$5:$K$35,1)</f>
        <v>0</v>
      </c>
      <c r="G14" s="89"/>
      <c r="H14" s="89">
        <f>COUNTIF('student m.2.4'!$K$5:$K$35,0)</f>
        <v>0</v>
      </c>
      <c r="I14" s="89"/>
    </row>
    <row r="15" spans="1:29">
      <c r="A15" s="68" t="s">
        <v>16</v>
      </c>
      <c r="B15" s="88">
        <f>(B14*100)/$A$14</f>
        <v>0</v>
      </c>
      <c r="C15" s="88"/>
      <c r="D15" s="88">
        <f t="shared" ref="D15" si="0">(D14*100)/$A$14</f>
        <v>0</v>
      </c>
      <c r="E15" s="88"/>
      <c r="F15" s="88">
        <f t="shared" ref="F15" si="1">(F14*100)/$A$14</f>
        <v>0</v>
      </c>
      <c r="G15" s="88"/>
      <c r="H15" s="88">
        <f t="shared" ref="H15" si="2">(H14*100)/$A$14</f>
        <v>0</v>
      </c>
      <c r="I15" s="88"/>
    </row>
    <row r="16" spans="1:29">
      <c r="B16" s="91"/>
      <c r="C16" s="91"/>
    </row>
    <row r="17" s="70" customFormat="1"/>
    <row r="18" s="70" customFormat="1"/>
  </sheetData>
  <sheetProtection sheet="1" objects="1" scenarios="1"/>
  <mergeCells count="34">
    <mergeCell ref="A2:K2"/>
    <mergeCell ref="A4:K4"/>
    <mergeCell ref="B5:C5"/>
    <mergeCell ref="D5:E5"/>
    <mergeCell ref="F5:G5"/>
    <mergeCell ref="H5:I5"/>
    <mergeCell ref="J5:K5"/>
    <mergeCell ref="M6:N6"/>
    <mergeCell ref="P6:Q6"/>
    <mergeCell ref="S6:T6"/>
    <mergeCell ref="V6:W6"/>
    <mergeCell ref="M8:N8"/>
    <mergeCell ref="P8:Q8"/>
    <mergeCell ref="S8:T8"/>
    <mergeCell ref="V8:W8"/>
    <mergeCell ref="S10:T10"/>
    <mergeCell ref="V10:W10"/>
    <mergeCell ref="Y10:Z10"/>
    <mergeCell ref="AB10:AC10"/>
    <mergeCell ref="A12:A13"/>
    <mergeCell ref="B12:I12"/>
    <mergeCell ref="B13:C13"/>
    <mergeCell ref="D13:E13"/>
    <mergeCell ref="F13:G13"/>
    <mergeCell ref="H13:I13"/>
    <mergeCell ref="B16:C16"/>
    <mergeCell ref="B14:C14"/>
    <mergeCell ref="D14:E14"/>
    <mergeCell ref="F14:G14"/>
    <mergeCell ref="H14:I14"/>
    <mergeCell ref="B15:C15"/>
    <mergeCell ref="D15:E15"/>
    <mergeCell ref="F15:G15"/>
    <mergeCell ref="H15:I1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คู่มือการใช้งาน</vt:lpstr>
      <vt:lpstr>สมรรถนะสำคัญและตัวบ่งชี้</vt:lpstr>
      <vt:lpstr>student m.2.1</vt:lpstr>
      <vt:lpstr>sum m.2.1</vt:lpstr>
      <vt:lpstr>student m.2.2</vt:lpstr>
      <vt:lpstr>sum m.2.2</vt:lpstr>
      <vt:lpstr>student m.2.3</vt:lpstr>
      <vt:lpstr>sum m.2.3</vt:lpstr>
      <vt:lpstr>student m.2.4</vt:lpstr>
      <vt:lpstr>sum m.2.4</vt:lpstr>
      <vt:lpstr>'student m.2.1'!Print_Titles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Win10x64Bit</cp:lastModifiedBy>
  <cp:lastPrinted>2025-03-01T06:37:42Z</cp:lastPrinted>
  <dcterms:created xsi:type="dcterms:W3CDTF">2022-02-01T13:18:28Z</dcterms:created>
  <dcterms:modified xsi:type="dcterms:W3CDTF">2025-03-03T08:53:34Z</dcterms:modified>
</cp:coreProperties>
</file>